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3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GDrake/Desktop/"/>
    </mc:Choice>
  </mc:AlternateContent>
  <xr:revisionPtr revIDLastSave="0" documentId="13_ncr:1_{63332200-F3F0-3A4F-8E36-0B3522B57DE3}" xr6:coauthVersionLast="43" xr6:coauthVersionMax="43" xr10:uidLastSave="{00000000-0000-0000-0000-000000000000}"/>
  <bookViews>
    <workbookView xWindow="2780" yWindow="1020" windowWidth="25860" windowHeight="16200" tabRatio="657" firstSheet="4" activeTab="14" xr2:uid="{00000000-000D-0000-FFFF-FFFF00000000}"/>
  </bookViews>
  <sheets>
    <sheet name="POOLS" sheetId="1" r:id="rId1"/>
    <sheet name="D2-3 PoolA" sheetId="4" r:id="rId2"/>
    <sheet name="D2-3 PoolB" sheetId="31" r:id="rId3"/>
    <sheet name="D2-3 GOLD &amp; SILVER" sheetId="37" r:id="rId4"/>
    <sheet name="D4 PoolA" sheetId="12" r:id="rId5"/>
    <sheet name="D4 PoolB" sheetId="13" r:id="rId6"/>
    <sheet name="D4 PoolC" sheetId="14" r:id="rId7"/>
    <sheet name="D4 PoolD" sheetId="28" r:id="rId8"/>
    <sheet name="D4 BRONZE &amp; CONSOLATION" sheetId="16" r:id="rId9"/>
    <sheet name="D4 GOLD &amp; SILVER" sheetId="36" r:id="rId10"/>
    <sheet name="D5 PoolA" sheetId="17" r:id="rId11"/>
    <sheet name="D5 PoolB" sheetId="22" r:id="rId12"/>
    <sheet name="D5 PoolC" sheetId="33" r:id="rId13"/>
    <sheet name="D5 GOLD" sheetId="34" r:id="rId14"/>
    <sheet name="D5 SILVER" sheetId="38" r:id="rId15"/>
  </sheets>
  <definedNames>
    <definedName name="_xlnm.Print_Area" localSheetId="2">'D2-3 PoolB'!$A$1:$L$42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3" i="22" l="1"/>
  <c r="D33" i="22"/>
  <c r="B33" i="22"/>
  <c r="F32" i="22"/>
  <c r="D32" i="22"/>
  <c r="B32" i="22"/>
  <c r="F31" i="22"/>
  <c r="D31" i="22"/>
  <c r="B31" i="22"/>
  <c r="H28" i="22"/>
  <c r="F28" i="22"/>
  <c r="D28" i="22"/>
  <c r="B28" i="22"/>
  <c r="A27" i="22"/>
  <c r="A26" i="22"/>
  <c r="J25" i="22"/>
  <c r="I25" i="22"/>
  <c r="A25" i="22"/>
  <c r="E21" i="22"/>
  <c r="D21" i="22"/>
  <c r="C21" i="22"/>
  <c r="B21" i="22"/>
  <c r="E20" i="22"/>
  <c r="D20" i="22"/>
  <c r="C20" i="22"/>
  <c r="B20" i="22"/>
  <c r="E19" i="22"/>
  <c r="D19" i="22"/>
  <c r="C19" i="22"/>
  <c r="B19" i="22"/>
  <c r="C18" i="22"/>
  <c r="B18" i="22"/>
  <c r="C17" i="22"/>
  <c r="B17" i="22"/>
  <c r="C16" i="22"/>
  <c r="B16" i="22"/>
  <c r="F12" i="22"/>
  <c r="D12" i="22"/>
  <c r="B12" i="22"/>
  <c r="I27" i="22" l="1"/>
  <c r="J27" i="22"/>
  <c r="K25" i="22"/>
  <c r="I26" i="22"/>
  <c r="I28" i="22" s="1"/>
  <c r="J26" i="22"/>
  <c r="J28" i="22" s="1"/>
  <c r="D60" i="34"/>
  <c r="C46" i="34"/>
  <c r="B40" i="34"/>
  <c r="B28" i="34"/>
  <c r="C22" i="34" s="1"/>
  <c r="D34" i="34" s="1"/>
  <c r="A60" i="34" s="1"/>
  <c r="K27" i="22" l="1"/>
  <c r="K26" i="22"/>
  <c r="K28" i="22" s="1"/>
  <c r="F40" i="33"/>
  <c r="B40" i="33"/>
  <c r="F39" i="33"/>
  <c r="F36" i="33"/>
  <c r="D36" i="33"/>
  <c r="B36" i="33"/>
  <c r="F35" i="33"/>
  <c r="H32" i="33"/>
  <c r="F32" i="33"/>
  <c r="D32" i="33"/>
  <c r="B32" i="33"/>
  <c r="A31" i="33"/>
  <c r="D39" i="33" s="1"/>
  <c r="A30" i="33"/>
  <c r="D35" i="33" s="1"/>
  <c r="A29" i="33"/>
  <c r="B38" i="33" s="1"/>
  <c r="J28" i="33"/>
  <c r="I28" i="33"/>
  <c r="A28" i="33"/>
  <c r="B35" i="33" s="1"/>
  <c r="G23" i="33"/>
  <c r="F23" i="33"/>
  <c r="E23" i="33"/>
  <c r="D23" i="33"/>
  <c r="C23" i="33"/>
  <c r="B23" i="33"/>
  <c r="G22" i="33"/>
  <c r="F22" i="33"/>
  <c r="E22" i="33"/>
  <c r="D22" i="33"/>
  <c r="C22" i="33"/>
  <c r="B22" i="33"/>
  <c r="E20" i="33"/>
  <c r="D20" i="33"/>
  <c r="C20" i="33"/>
  <c r="B20" i="33"/>
  <c r="E19" i="33"/>
  <c r="D19" i="33"/>
  <c r="C19" i="33"/>
  <c r="B19" i="33"/>
  <c r="C17" i="33"/>
  <c r="B17" i="33"/>
  <c r="C16" i="33"/>
  <c r="B16" i="33"/>
  <c r="H12" i="33"/>
  <c r="F12" i="33"/>
  <c r="D12" i="33"/>
  <c r="B12" i="33"/>
  <c r="I29" i="33" l="1"/>
  <c r="I31" i="33"/>
  <c r="I30" i="33"/>
  <c r="J29" i="33"/>
  <c r="J32" i="33" s="1"/>
  <c r="J30" i="33"/>
  <c r="J31" i="33"/>
  <c r="I32" i="33"/>
  <c r="D37" i="33"/>
  <c r="D38" i="33"/>
  <c r="F38" i="33"/>
  <c r="B37" i="33"/>
  <c r="K28" i="33"/>
  <c r="F37" i="33"/>
  <c r="B39" i="33"/>
  <c r="D40" i="33"/>
  <c r="F40" i="28"/>
  <c r="B40" i="28"/>
  <c r="F39" i="28"/>
  <c r="F36" i="28"/>
  <c r="D36" i="28"/>
  <c r="B36" i="28"/>
  <c r="F35" i="28"/>
  <c r="H32" i="28"/>
  <c r="F32" i="28"/>
  <c r="D32" i="28"/>
  <c r="B32" i="28"/>
  <c r="A31" i="28"/>
  <c r="D39" i="28" s="1"/>
  <c r="A30" i="28"/>
  <c r="D35" i="28" s="1"/>
  <c r="A29" i="28"/>
  <c r="B38" i="28" s="1"/>
  <c r="J28" i="28"/>
  <c r="I28" i="28"/>
  <c r="A28" i="28"/>
  <c r="B35" i="28" s="1"/>
  <c r="G23" i="28"/>
  <c r="F23" i="28"/>
  <c r="E23" i="28"/>
  <c r="D23" i="28"/>
  <c r="C23" i="28"/>
  <c r="B23" i="28"/>
  <c r="G22" i="28"/>
  <c r="F22" i="28"/>
  <c r="E22" i="28"/>
  <c r="D22" i="28"/>
  <c r="C22" i="28"/>
  <c r="J31" i="28" s="1"/>
  <c r="B22" i="28"/>
  <c r="I31" i="28" s="1"/>
  <c r="K31" i="28" s="1"/>
  <c r="E20" i="28"/>
  <c r="D20" i="28"/>
  <c r="C20" i="28"/>
  <c r="B20" i="28"/>
  <c r="E19" i="28"/>
  <c r="D19" i="28"/>
  <c r="C19" i="28"/>
  <c r="J30" i="28" s="1"/>
  <c r="B19" i="28"/>
  <c r="I30" i="28" s="1"/>
  <c r="C17" i="28"/>
  <c r="B17" i="28"/>
  <c r="C16" i="28"/>
  <c r="J29" i="28" s="1"/>
  <c r="B16" i="28"/>
  <c r="I29" i="28" s="1"/>
  <c r="K29" i="28" s="1"/>
  <c r="H12" i="28"/>
  <c r="F12" i="28"/>
  <c r="D12" i="28"/>
  <c r="B12" i="28"/>
  <c r="F40" i="14"/>
  <c r="B40" i="14"/>
  <c r="F39" i="14"/>
  <c r="F36" i="14"/>
  <c r="D36" i="14"/>
  <c r="B36" i="14"/>
  <c r="F35" i="14"/>
  <c r="H32" i="14"/>
  <c r="F32" i="14"/>
  <c r="D32" i="14"/>
  <c r="B32" i="14"/>
  <c r="A31" i="14"/>
  <c r="D39" i="14" s="1"/>
  <c r="A30" i="14"/>
  <c r="D35" i="14" s="1"/>
  <c r="A29" i="14"/>
  <c r="B38" i="14" s="1"/>
  <c r="J28" i="14"/>
  <c r="I28" i="14"/>
  <c r="A28" i="14"/>
  <c r="B35" i="14" s="1"/>
  <c r="G23" i="14"/>
  <c r="F23" i="14"/>
  <c r="E23" i="14"/>
  <c r="D23" i="14"/>
  <c r="C23" i="14"/>
  <c r="B23" i="14"/>
  <c r="G22" i="14"/>
  <c r="F22" i="14"/>
  <c r="E22" i="14"/>
  <c r="D22" i="14"/>
  <c r="C22" i="14"/>
  <c r="J31" i="14" s="1"/>
  <c r="B22" i="14"/>
  <c r="I31" i="14" s="1"/>
  <c r="K31" i="14" s="1"/>
  <c r="E20" i="14"/>
  <c r="D20" i="14"/>
  <c r="C20" i="14"/>
  <c r="B20" i="14"/>
  <c r="E19" i="14"/>
  <c r="D19" i="14"/>
  <c r="I30" i="14" s="1"/>
  <c r="C19" i="14"/>
  <c r="J30" i="14" s="1"/>
  <c r="B19" i="14"/>
  <c r="C17" i="14"/>
  <c r="B17" i="14"/>
  <c r="C16" i="14"/>
  <c r="J29" i="14" s="1"/>
  <c r="J32" i="14" s="1"/>
  <c r="B16" i="14"/>
  <c r="I29" i="14" s="1"/>
  <c r="K29" i="14" s="1"/>
  <c r="H12" i="14"/>
  <c r="F12" i="14"/>
  <c r="D12" i="14"/>
  <c r="B12" i="14"/>
  <c r="F40" i="13"/>
  <c r="B40" i="13"/>
  <c r="F39" i="13"/>
  <c r="F36" i="13"/>
  <c r="D36" i="13"/>
  <c r="B36" i="13"/>
  <c r="F35" i="13"/>
  <c r="H32" i="13"/>
  <c r="F32" i="13"/>
  <c r="D32" i="13"/>
  <c r="B32" i="13"/>
  <c r="A31" i="13"/>
  <c r="D39" i="13" s="1"/>
  <c r="A30" i="13"/>
  <c r="D35" i="13" s="1"/>
  <c r="A29" i="13"/>
  <c r="B38" i="13" s="1"/>
  <c r="J28" i="13"/>
  <c r="I28" i="13"/>
  <c r="A28" i="13"/>
  <c r="B35" i="13" s="1"/>
  <c r="G23" i="13"/>
  <c r="F23" i="13"/>
  <c r="E23" i="13"/>
  <c r="D23" i="13"/>
  <c r="C23" i="13"/>
  <c r="B23" i="13"/>
  <c r="G22" i="13"/>
  <c r="F22" i="13"/>
  <c r="E22" i="13"/>
  <c r="D22" i="13"/>
  <c r="C22" i="13"/>
  <c r="B22" i="13"/>
  <c r="I31" i="13" s="1"/>
  <c r="E20" i="13"/>
  <c r="D20" i="13"/>
  <c r="C20" i="13"/>
  <c r="B20" i="13"/>
  <c r="E19" i="13"/>
  <c r="D19" i="13"/>
  <c r="I30" i="13" s="1"/>
  <c r="C19" i="13"/>
  <c r="B19" i="13"/>
  <c r="C17" i="13"/>
  <c r="B17" i="13"/>
  <c r="C16" i="13"/>
  <c r="B16" i="13"/>
  <c r="I29" i="13" s="1"/>
  <c r="H12" i="13"/>
  <c r="F12" i="13"/>
  <c r="D12" i="13"/>
  <c r="B12" i="13"/>
  <c r="F40" i="12"/>
  <c r="B40" i="12"/>
  <c r="F39" i="12"/>
  <c r="F36" i="12"/>
  <c r="D36" i="12"/>
  <c r="B36" i="12"/>
  <c r="F35" i="12"/>
  <c r="H32" i="12"/>
  <c r="F32" i="12"/>
  <c r="D32" i="12"/>
  <c r="B32" i="12"/>
  <c r="A31" i="12"/>
  <c r="D39" i="12" s="1"/>
  <c r="A30" i="12"/>
  <c r="D35" i="12" s="1"/>
  <c r="A29" i="12"/>
  <c r="B38" i="12" s="1"/>
  <c r="J28" i="12"/>
  <c r="I28" i="12"/>
  <c r="A28" i="12"/>
  <c r="B35" i="12" s="1"/>
  <c r="G23" i="12"/>
  <c r="F23" i="12"/>
  <c r="E23" i="12"/>
  <c r="D23" i="12"/>
  <c r="C23" i="12"/>
  <c r="B23" i="12"/>
  <c r="G22" i="12"/>
  <c r="F22" i="12"/>
  <c r="E22" i="12"/>
  <c r="D22" i="12"/>
  <c r="C22" i="12"/>
  <c r="B22" i="12"/>
  <c r="I31" i="12" s="1"/>
  <c r="E20" i="12"/>
  <c r="D20" i="12"/>
  <c r="C20" i="12"/>
  <c r="B20" i="12"/>
  <c r="E19" i="12"/>
  <c r="D19" i="12"/>
  <c r="C19" i="12"/>
  <c r="B19" i="12"/>
  <c r="I30" i="12" s="1"/>
  <c r="C17" i="12"/>
  <c r="B17" i="12"/>
  <c r="C16" i="12"/>
  <c r="B16" i="12"/>
  <c r="I29" i="12" s="1"/>
  <c r="H12" i="12"/>
  <c r="F12" i="12"/>
  <c r="D12" i="12"/>
  <c r="B12" i="12"/>
  <c r="F40" i="31"/>
  <c r="B40" i="31"/>
  <c r="F39" i="31"/>
  <c r="D37" i="31"/>
  <c r="F36" i="31"/>
  <c r="D36" i="31"/>
  <c r="B36" i="31"/>
  <c r="F35" i="31"/>
  <c r="H32" i="31"/>
  <c r="F32" i="31"/>
  <c r="D32" i="31"/>
  <c r="B32" i="31"/>
  <c r="A31" i="31"/>
  <c r="D39" i="31" s="1"/>
  <c r="A30" i="31"/>
  <c r="D35" i="31" s="1"/>
  <c r="A29" i="31"/>
  <c r="B38" i="31" s="1"/>
  <c r="J28" i="31"/>
  <c r="I28" i="31"/>
  <c r="A28" i="31"/>
  <c r="B35" i="31" s="1"/>
  <c r="G23" i="31"/>
  <c r="F23" i="31"/>
  <c r="E23" i="31"/>
  <c r="D23" i="31"/>
  <c r="C23" i="31"/>
  <c r="B23" i="31"/>
  <c r="G22" i="31"/>
  <c r="F22" i="31"/>
  <c r="E22" i="31"/>
  <c r="D22" i="31"/>
  <c r="C22" i="31"/>
  <c r="J31" i="31" s="1"/>
  <c r="B22" i="31"/>
  <c r="I31" i="31" s="1"/>
  <c r="K31" i="31" s="1"/>
  <c r="E20" i="31"/>
  <c r="D20" i="31"/>
  <c r="C20" i="31"/>
  <c r="B20" i="31"/>
  <c r="E19" i="31"/>
  <c r="D19" i="31"/>
  <c r="C19" i="31"/>
  <c r="J30" i="31" s="1"/>
  <c r="B19" i="31"/>
  <c r="I30" i="31" s="1"/>
  <c r="C17" i="31"/>
  <c r="B17" i="31"/>
  <c r="C16" i="31"/>
  <c r="J29" i="31" s="1"/>
  <c r="J32" i="31" s="1"/>
  <c r="B16" i="31"/>
  <c r="I29" i="31" s="1"/>
  <c r="H12" i="31"/>
  <c r="F12" i="31"/>
  <c r="D12" i="31"/>
  <c r="B12" i="31"/>
  <c r="F40" i="4"/>
  <c r="B40" i="4"/>
  <c r="F39" i="4"/>
  <c r="F36" i="4"/>
  <c r="D36" i="4"/>
  <c r="B36" i="4"/>
  <c r="F35" i="4"/>
  <c r="B35" i="4"/>
  <c r="H32" i="4"/>
  <c r="F32" i="4"/>
  <c r="D32" i="4"/>
  <c r="B32" i="4"/>
  <c r="A31" i="4"/>
  <c r="D39" i="4" s="1"/>
  <c r="A30" i="4"/>
  <c r="D35" i="4" s="1"/>
  <c r="A29" i="4"/>
  <c r="B38" i="4" s="1"/>
  <c r="K28" i="4"/>
  <c r="J28" i="4"/>
  <c r="I28" i="4"/>
  <c r="A28" i="4"/>
  <c r="F38" i="4" s="1"/>
  <c r="G23" i="4"/>
  <c r="F23" i="4"/>
  <c r="E23" i="4"/>
  <c r="D23" i="4"/>
  <c r="C23" i="4"/>
  <c r="B23" i="4"/>
  <c r="G22" i="4"/>
  <c r="F22" i="4"/>
  <c r="E22" i="4"/>
  <c r="D22" i="4"/>
  <c r="C22" i="4"/>
  <c r="B22" i="4"/>
  <c r="I31" i="4" s="1"/>
  <c r="E20" i="4"/>
  <c r="D20" i="4"/>
  <c r="C20" i="4"/>
  <c r="B20" i="4"/>
  <c r="E19" i="4"/>
  <c r="D19" i="4"/>
  <c r="C19" i="4"/>
  <c r="B19" i="4"/>
  <c r="I30" i="4" s="1"/>
  <c r="C17" i="4"/>
  <c r="B17" i="4"/>
  <c r="C16" i="4"/>
  <c r="B16" i="4"/>
  <c r="I29" i="4" s="1"/>
  <c r="H12" i="4"/>
  <c r="F12" i="4"/>
  <c r="D12" i="4"/>
  <c r="B12" i="4"/>
  <c r="K31" i="33" l="1"/>
  <c r="K30" i="33"/>
  <c r="K29" i="13"/>
  <c r="I32" i="14"/>
  <c r="J32" i="4"/>
  <c r="J29" i="13"/>
  <c r="J32" i="13" s="1"/>
  <c r="J30" i="13"/>
  <c r="J31" i="13"/>
  <c r="K31" i="13" s="1"/>
  <c r="I32" i="13"/>
  <c r="D38" i="13"/>
  <c r="D38" i="14"/>
  <c r="I32" i="31"/>
  <c r="I32" i="28"/>
  <c r="K29" i="33"/>
  <c r="K32" i="33" s="1"/>
  <c r="J29" i="4"/>
  <c r="J30" i="4"/>
  <c r="J31" i="4"/>
  <c r="K31" i="4" s="1"/>
  <c r="J29" i="12"/>
  <c r="J32" i="12" s="1"/>
  <c r="J30" i="12"/>
  <c r="J31" i="12"/>
  <c r="K31" i="12" s="1"/>
  <c r="I32" i="12"/>
  <c r="D38" i="12"/>
  <c r="D38" i="28"/>
  <c r="D37" i="12"/>
  <c r="D37" i="28"/>
  <c r="B37" i="28"/>
  <c r="F38" i="28"/>
  <c r="D37" i="14"/>
  <c r="F38" i="14"/>
  <c r="B37" i="14"/>
  <c r="D37" i="13"/>
  <c r="F38" i="13"/>
  <c r="B37" i="13"/>
  <c r="F38" i="12"/>
  <c r="B37" i="12"/>
  <c r="J32" i="28"/>
  <c r="K30" i="28"/>
  <c r="K28" i="28"/>
  <c r="K32" i="28" s="1"/>
  <c r="F37" i="28"/>
  <c r="B39" i="28"/>
  <c r="D40" i="28"/>
  <c r="K30" i="14"/>
  <c r="K28" i="14"/>
  <c r="K32" i="14" s="1"/>
  <c r="F37" i="14"/>
  <c r="B39" i="14"/>
  <c r="D40" i="14"/>
  <c r="K30" i="13"/>
  <c r="K28" i="13"/>
  <c r="K32" i="13" s="1"/>
  <c r="F37" i="13"/>
  <c r="B39" i="13"/>
  <c r="D40" i="13"/>
  <c r="K30" i="12"/>
  <c r="K28" i="12"/>
  <c r="F37" i="12"/>
  <c r="B39" i="12"/>
  <c r="D40" i="12"/>
  <c r="D38" i="31"/>
  <c r="B37" i="31"/>
  <c r="F38" i="31"/>
  <c r="B39" i="4"/>
  <c r="F37" i="4"/>
  <c r="D40" i="4"/>
  <c r="K29" i="31"/>
  <c r="K30" i="31"/>
  <c r="K28" i="31"/>
  <c r="F37" i="31"/>
  <c r="B39" i="31"/>
  <c r="D40" i="31"/>
  <c r="K29" i="4"/>
  <c r="K32" i="4" s="1"/>
  <c r="K30" i="4"/>
  <c r="I32" i="4"/>
  <c r="B37" i="4"/>
  <c r="D38" i="4"/>
  <c r="D37" i="4"/>
  <c r="K29" i="12" l="1"/>
  <c r="K32" i="12" s="1"/>
  <c r="K32" i="31"/>
  <c r="F33" i="17" l="1"/>
  <c r="D33" i="17"/>
  <c r="B33" i="17"/>
  <c r="F32" i="17"/>
  <c r="D32" i="17"/>
  <c r="B32" i="17"/>
  <c r="F31" i="17"/>
  <c r="D31" i="17"/>
  <c r="B31" i="17"/>
  <c r="H28" i="17"/>
  <c r="F28" i="17"/>
  <c r="D28" i="17"/>
  <c r="B28" i="17"/>
  <c r="A27" i="17"/>
  <c r="A26" i="17"/>
  <c r="J25" i="17"/>
  <c r="I25" i="17"/>
  <c r="A25" i="17"/>
  <c r="E21" i="17"/>
  <c r="D21" i="17"/>
  <c r="C21" i="17"/>
  <c r="B21" i="17"/>
  <c r="E20" i="17"/>
  <c r="D20" i="17"/>
  <c r="C20" i="17"/>
  <c r="B20" i="17"/>
  <c r="E19" i="17"/>
  <c r="D19" i="17"/>
  <c r="C19" i="17"/>
  <c r="B19" i="17"/>
  <c r="C18" i="17"/>
  <c r="B18" i="17"/>
  <c r="C17" i="17"/>
  <c r="B17" i="17"/>
  <c r="C16" i="17"/>
  <c r="B16" i="17"/>
  <c r="F12" i="17"/>
  <c r="D12" i="17"/>
  <c r="B12" i="17"/>
  <c r="I26" i="17" l="1"/>
  <c r="I28" i="17" s="1"/>
  <c r="J26" i="17"/>
  <c r="J28" i="17" s="1"/>
  <c r="I27" i="17"/>
  <c r="J27" i="17"/>
  <c r="K25" i="17"/>
  <c r="K26" i="17" l="1"/>
  <c r="K27" i="17"/>
  <c r="K28" i="17"/>
</calcChain>
</file>

<file path=xl/sharedStrings.xml><?xml version="1.0" encoding="utf-8"?>
<sst xmlns="http://schemas.openxmlformats.org/spreadsheetml/2006/main" count="580" uniqueCount="168">
  <si>
    <t>AM Pools</t>
  </si>
  <si>
    <t>POOL A</t>
  </si>
  <si>
    <t>POOL B</t>
  </si>
  <si>
    <t>POOL C</t>
  </si>
  <si>
    <t>Coaches meeting on-site @ 7:30 AM</t>
  </si>
  <si>
    <t>ARVC 15R1 Adidas</t>
  </si>
  <si>
    <t>ARVC 13R1 Adidas</t>
  </si>
  <si>
    <t>ARVC 12R1 Adidas</t>
  </si>
  <si>
    <t xml:space="preserve"> </t>
  </si>
  <si>
    <t>Location:</t>
  </si>
  <si>
    <t>Division:</t>
  </si>
  <si>
    <t>POOL:</t>
  </si>
  <si>
    <t>A</t>
  </si>
  <si>
    <t>COURT:</t>
  </si>
  <si>
    <t>Team Name</t>
  </si>
  <si>
    <t>Seed</t>
  </si>
  <si>
    <t>Rank</t>
  </si>
  <si>
    <t>GAMES</t>
  </si>
  <si>
    <t>MATCHES</t>
  </si>
  <si>
    <t>POINTS</t>
  </si>
  <si>
    <t>Won</t>
  </si>
  <si>
    <t>Lost</t>
  </si>
  <si>
    <t>For</t>
  </si>
  <si>
    <t>Against</t>
  </si>
  <si>
    <t>+/-</t>
  </si>
  <si>
    <t>Playing Team</t>
  </si>
  <si>
    <t>Officiating Team</t>
  </si>
  <si>
    <t>Match #1</t>
  </si>
  <si>
    <t>Match #2</t>
  </si>
  <si>
    <t>Match #3</t>
  </si>
  <si>
    <t>AM Pool - 8:00am</t>
  </si>
  <si>
    <t>B</t>
  </si>
  <si>
    <t>C</t>
  </si>
  <si>
    <t>Match #4</t>
  </si>
  <si>
    <t>Match #5</t>
  </si>
  <si>
    <t>Match #6</t>
  </si>
  <si>
    <t>AM Pool - 8:00AM</t>
  </si>
  <si>
    <t>All Bracket Play Matches are 2 games to 25 (no cap) with a 3rd game to 15 (no cap) if needed.</t>
  </si>
  <si>
    <t>A1</t>
  </si>
  <si>
    <t>B2</t>
  </si>
  <si>
    <t>C2</t>
  </si>
  <si>
    <t>C1</t>
  </si>
  <si>
    <t>A2</t>
  </si>
  <si>
    <t>B1</t>
  </si>
  <si>
    <t>A3</t>
  </si>
  <si>
    <t>B3</t>
  </si>
  <si>
    <t>C3</t>
  </si>
  <si>
    <t>B4</t>
  </si>
  <si>
    <t>C4</t>
  </si>
  <si>
    <t>POOL D</t>
  </si>
  <si>
    <t>D</t>
  </si>
  <si>
    <t>loser M3 refs</t>
  </si>
  <si>
    <t>loser M1 refs</t>
  </si>
  <si>
    <t>loser M2 refs</t>
  </si>
  <si>
    <t>ARVC 11N1 Adidas</t>
  </si>
  <si>
    <t>ARVC 13N2 Adidas</t>
  </si>
  <si>
    <t>Santa Fe Storm 141</t>
  </si>
  <si>
    <r>
      <t xml:space="preserve">Plays for </t>
    </r>
    <r>
      <rPr>
        <b/>
        <sz val="12"/>
        <color rgb="FFFF0000"/>
        <rFont val="Arial"/>
        <family val="2"/>
      </rPr>
      <t>AM Pools</t>
    </r>
    <r>
      <rPr>
        <b/>
        <sz val="12"/>
        <rFont val="Arial"/>
        <family val="2"/>
      </rPr>
      <t xml:space="preserve"> begins at </t>
    </r>
    <r>
      <rPr>
        <b/>
        <sz val="12"/>
        <color rgb="FFFF0000"/>
        <rFont val="Arial"/>
        <family val="2"/>
      </rPr>
      <t>8:00 AM</t>
    </r>
  </si>
  <si>
    <t>ARVC</t>
  </si>
  <si>
    <t>D2</t>
  </si>
  <si>
    <t>D1</t>
  </si>
  <si>
    <t>D3</t>
  </si>
  <si>
    <t>D4</t>
  </si>
  <si>
    <t>ARVC 15N3 Adidas</t>
  </si>
  <si>
    <t>ARVC 14R2 Adidas</t>
  </si>
  <si>
    <t>Fieldhouse Ct. 7</t>
  </si>
  <si>
    <t>Fieldhouse Ct. 8</t>
  </si>
  <si>
    <t>Fieldhouse</t>
  </si>
  <si>
    <t>Division 2/3</t>
  </si>
  <si>
    <t>ARVC Ct. 2</t>
  </si>
  <si>
    <t>ARVC Ct. 3</t>
  </si>
  <si>
    <t>ARVC Ct. 4</t>
  </si>
  <si>
    <t>Division 5</t>
  </si>
  <si>
    <t>Division 4</t>
  </si>
  <si>
    <t>Filedhouse Ct. 8</t>
  </si>
  <si>
    <t>Fieldhouse Ct. 5</t>
  </si>
  <si>
    <t>Fieldhouse Ct. 6</t>
  </si>
  <si>
    <t>Filedhouse Ct. 6</t>
  </si>
  <si>
    <t>2/3</t>
  </si>
  <si>
    <t>4</t>
  </si>
  <si>
    <t>BRONZE Bracket</t>
  </si>
  <si>
    <t>3rd Place</t>
  </si>
  <si>
    <t>A1 refs</t>
  </si>
  <si>
    <t>ARVC Spring Slam Challenge</t>
  </si>
  <si>
    <t>High Desert 17 Wolfpack</t>
  </si>
  <si>
    <t>ARVC 16N2 Adidas</t>
  </si>
  <si>
    <t>Artesia Legacy 15U</t>
  </si>
  <si>
    <t>SDVBC 14U</t>
  </si>
  <si>
    <t>VBINQ 16 NM True</t>
  </si>
  <si>
    <t>SEVC 14 Premier</t>
  </si>
  <si>
    <t>NM Invasion 15 Sirens</t>
  </si>
  <si>
    <t>Cruces Digz 14</t>
  </si>
  <si>
    <t>SEVC 14 Impact</t>
  </si>
  <si>
    <t>VBINQ 14 Fuego</t>
  </si>
  <si>
    <t>VBINQ Chaos</t>
  </si>
  <si>
    <t>Artesia Legacy 13U</t>
  </si>
  <si>
    <t>RA 12 White</t>
  </si>
  <si>
    <t>RA 12 Red</t>
  </si>
  <si>
    <t>RA 10 Red</t>
  </si>
  <si>
    <t>RA 11 Red</t>
  </si>
  <si>
    <t>RA 12 Black</t>
  </si>
  <si>
    <t>RA 10 Black</t>
  </si>
  <si>
    <t>NM Cactus Facility</t>
  </si>
  <si>
    <t>NM Cactus Facility Ct. 9</t>
  </si>
  <si>
    <t>NM Cactus Facility Ct. 10</t>
  </si>
  <si>
    <t>Pool Play Matches are 2 games to 25 (27 point Cap) - ALL SCORING STARTS AT 4 POINTS</t>
  </si>
  <si>
    <t>Artesia Legecy 15U</t>
  </si>
  <si>
    <t>Gold Champions</t>
  </si>
  <si>
    <t>Silver Champions</t>
  </si>
  <si>
    <t>GOLD Bracket</t>
  </si>
  <si>
    <t>SILVER Bracket</t>
  </si>
  <si>
    <t>M1) 2:00 pm</t>
  </si>
  <si>
    <t>M2) 3:00 pm</t>
  </si>
  <si>
    <t>M3) 4:00 pm</t>
  </si>
  <si>
    <t>M4) 5:00 pm</t>
  </si>
  <si>
    <t>A2 refs</t>
  </si>
  <si>
    <t>winner M2 refs</t>
  </si>
  <si>
    <t>loser M1</t>
  </si>
  <si>
    <t>loser M2</t>
  </si>
  <si>
    <t>A4</t>
  </si>
  <si>
    <t>CONSOLATION Bracket</t>
  </si>
  <si>
    <t>Bronze Champions</t>
  </si>
  <si>
    <t>Consolation Winners</t>
  </si>
  <si>
    <t>loser M3</t>
  </si>
  <si>
    <t>NEVBC 13 Purple</t>
  </si>
  <si>
    <t>NEVBC 12 White</t>
  </si>
  <si>
    <t>Pool Play Matches are 3 games to 25 (27 point Cap) - ALL SCORING STARTS AT 4 POINTS</t>
  </si>
  <si>
    <t>ARVC 5</t>
  </si>
  <si>
    <t>&amp;</t>
  </si>
  <si>
    <t>loser M5 refs</t>
  </si>
  <si>
    <t>M4) 3:00pm</t>
  </si>
  <si>
    <t>5th Place</t>
  </si>
  <si>
    <t>B1 refs</t>
  </si>
  <si>
    <t>M3) 3:00  pm</t>
  </si>
  <si>
    <t>Loser M3</t>
  </si>
  <si>
    <t>Loser M4</t>
  </si>
  <si>
    <t>M5) 4:00pm</t>
  </si>
  <si>
    <t>winner M3 refs</t>
  </si>
  <si>
    <t>M6) 4:00pm</t>
  </si>
  <si>
    <t>winner M4 refs</t>
  </si>
  <si>
    <t>M7) 5:00pm</t>
  </si>
  <si>
    <t>GOLD Champions</t>
  </si>
  <si>
    <t>SILVER Champions</t>
  </si>
  <si>
    <t>RA 13/14 Natalie</t>
  </si>
  <si>
    <t>RA 13/14 Andrea</t>
  </si>
  <si>
    <t>RA 13/14 Jade</t>
  </si>
  <si>
    <t>RA 13/14 Tatyana</t>
  </si>
  <si>
    <t>RA 11 Black</t>
  </si>
  <si>
    <t>C4 refs</t>
  </si>
  <si>
    <t>RA 13/14 Maddi</t>
  </si>
  <si>
    <t>5</t>
  </si>
  <si>
    <t>A1 Artesia Legacy 13U</t>
  </si>
  <si>
    <t>A2 RA 10 Black</t>
  </si>
  <si>
    <t>M1) 12:30pm</t>
  </si>
  <si>
    <t>M2) 12:30pm</t>
  </si>
  <si>
    <t>B1 ARVC 11N1 Adidas</t>
  </si>
  <si>
    <t>A3 NEVBC 12 White</t>
  </si>
  <si>
    <t>B3 RA 11 Red</t>
  </si>
  <si>
    <t>B2 RA 12 Red</t>
  </si>
  <si>
    <t>C4 RA 10 Red</t>
  </si>
  <si>
    <t>M1) 1:00 pm</t>
  </si>
  <si>
    <t>C2 RA 11 Black</t>
  </si>
  <si>
    <t>C1 RA 12 Black</t>
  </si>
  <si>
    <t>C3 RA 12 White</t>
  </si>
  <si>
    <t>25-18    25-12</t>
  </si>
  <si>
    <t>25-17     25-11</t>
  </si>
  <si>
    <t>18-25    12-25</t>
  </si>
  <si>
    <t>17-25    11-25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</si>
</sst>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2"/>
      <color theme="1"/>
      <name val="Calibri"/>
      <family val="2"/>
      <charset val="238"/>
      <scheme val="minor"/>
    </font>
    <font>
      <b/>
      <sz val="13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i/>
      <sz val="12"/>
      <color rgb="FFFF000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indexed="10"/>
      <name val="Arial"/>
      <family val="2"/>
    </font>
    <font>
      <b/>
      <sz val="11"/>
      <color rgb="FF00B05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8" tint="-0.249977111117893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0000FF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278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6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0" fontId="8" fillId="0" borderId="1" xfId="0" applyFont="1" applyFill="1" applyBorder="1" applyAlignment="1">
      <alignment horizontal="center"/>
    </xf>
    <xf numFmtId="0" fontId="0" fillId="0" borderId="1" xfId="0" applyBorder="1"/>
    <xf numFmtId="0" fontId="11" fillId="0" borderId="0" xfId="0" applyFont="1"/>
    <xf numFmtId="0" fontId="12" fillId="0" borderId="0" xfId="0" applyFo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0" fontId="16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5" xfId="0" quotePrefix="1" applyBorder="1" applyAlignment="1">
      <alignment horizont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4" fillId="0" borderId="0" xfId="0" applyFont="1"/>
    <xf numFmtId="0" fontId="16" fillId="0" borderId="0" xfId="0" applyFont="1" applyAlignment="1"/>
    <xf numFmtId="0" fontId="3" fillId="2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17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1" fillId="0" borderId="0" xfId="99"/>
    <xf numFmtId="0" fontId="23" fillId="0" borderId="0" xfId="99" applyFont="1"/>
    <xf numFmtId="0" fontId="17" fillId="0" borderId="0" xfId="99" applyFont="1" applyBorder="1" applyAlignment="1">
      <alignment horizontal="center"/>
    </xf>
    <xf numFmtId="0" fontId="17" fillId="0" borderId="0" xfId="99" applyFont="1" applyFill="1" applyBorder="1" applyAlignment="1">
      <alignment horizontal="center"/>
    </xf>
    <xf numFmtId="0" fontId="17" fillId="0" borderId="16" xfId="99" applyFont="1" applyBorder="1" applyAlignment="1">
      <alignment horizontal="center"/>
    </xf>
    <xf numFmtId="0" fontId="17" fillId="0" borderId="0" xfId="99" applyFont="1" applyFill="1" applyBorder="1" applyAlignment="1">
      <alignment horizontal="center" vertical="top"/>
    </xf>
    <xf numFmtId="0" fontId="24" fillId="0" borderId="0" xfId="99" applyFont="1" applyBorder="1" applyAlignment="1">
      <alignment horizontal="center"/>
    </xf>
    <xf numFmtId="0" fontId="24" fillId="0" borderId="0" xfId="99" applyFont="1" applyFill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5" fillId="0" borderId="0" xfId="0" applyFont="1" applyFill="1" applyAlignment="1">
      <alignment horizontal="center"/>
    </xf>
    <xf numFmtId="0" fontId="0" fillId="0" borderId="14" xfId="0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3" fillId="0" borderId="0" xfId="99" applyFont="1" applyBorder="1"/>
    <xf numFmtId="0" fontId="17" fillId="0" borderId="18" xfId="99" applyFont="1" applyBorder="1" applyAlignment="1">
      <alignment horizontal="center"/>
    </xf>
    <xf numFmtId="0" fontId="17" fillId="0" borderId="19" xfId="99" applyFont="1" applyBorder="1" applyAlignment="1">
      <alignment horizontal="center"/>
    </xf>
    <xf numFmtId="14" fontId="17" fillId="0" borderId="19" xfId="99" applyNumberFormat="1" applyFont="1" applyBorder="1" applyAlignment="1">
      <alignment horizontal="center"/>
    </xf>
    <xf numFmtId="0" fontId="24" fillId="0" borderId="19" xfId="99" applyFont="1" applyBorder="1" applyAlignment="1">
      <alignment horizontal="center"/>
    </xf>
    <xf numFmtId="0" fontId="17" fillId="0" borderId="17" xfId="99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14" fontId="17" fillId="0" borderId="0" xfId="99" applyNumberFormat="1" applyFont="1" applyAlignment="1">
      <alignment horizontal="center"/>
    </xf>
    <xf numFmtId="15" fontId="1" fillId="0" borderId="0" xfId="0" applyNumberFormat="1" applyFont="1" applyAlignment="1">
      <alignment horizontal="center"/>
    </xf>
    <xf numFmtId="0" fontId="17" fillId="0" borderId="18" xfId="99" applyFont="1" applyFill="1" applyBorder="1" applyAlignment="1">
      <alignment horizontal="center"/>
    </xf>
    <xf numFmtId="14" fontId="17" fillId="0" borderId="19" xfId="99" applyNumberFormat="1" applyFont="1" applyFill="1" applyBorder="1" applyAlignment="1">
      <alignment horizontal="center"/>
    </xf>
    <xf numFmtId="0" fontId="24" fillId="5" borderId="19" xfId="99" applyFont="1" applyFill="1" applyBorder="1" applyAlignment="1">
      <alignment horizontal="center"/>
    </xf>
    <xf numFmtId="0" fontId="24" fillId="0" borderId="19" xfId="99" applyFont="1" applyFill="1" applyBorder="1" applyAlignment="1">
      <alignment horizontal="center"/>
    </xf>
    <xf numFmtId="14" fontId="2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left"/>
    </xf>
    <xf numFmtId="0" fontId="26" fillId="0" borderId="17" xfId="99" applyFont="1" applyFill="1" applyBorder="1" applyAlignment="1">
      <alignment horizontal="left"/>
    </xf>
    <xf numFmtId="0" fontId="26" fillId="0" borderId="16" xfId="99" applyFont="1" applyFill="1" applyBorder="1" applyAlignment="1">
      <alignment horizontal="left"/>
    </xf>
    <xf numFmtId="0" fontId="26" fillId="5" borderId="16" xfId="99" applyFont="1" applyFill="1" applyBorder="1" applyAlignment="1">
      <alignment horizontal="left"/>
    </xf>
    <xf numFmtId="14" fontId="27" fillId="0" borderId="19" xfId="99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4" fontId="27" fillId="0" borderId="19" xfId="99" applyNumberFormat="1" applyFont="1" applyBorder="1" applyAlignment="1">
      <alignment horizontal="center"/>
    </xf>
    <xf numFmtId="0" fontId="26" fillId="0" borderId="0" xfId="99" applyFont="1" applyFill="1" applyBorder="1" applyAlignment="1">
      <alignment horizontal="left"/>
    </xf>
    <xf numFmtId="14" fontId="5" fillId="0" borderId="0" xfId="99" applyNumberFormat="1" applyFont="1" applyAlignment="1">
      <alignment horizontal="center"/>
    </xf>
    <xf numFmtId="0" fontId="23" fillId="0" borderId="0" xfId="99" applyFont="1" applyFill="1" applyBorder="1"/>
    <xf numFmtId="0" fontId="17" fillId="0" borderId="0" xfId="99" applyFont="1"/>
    <xf numFmtId="0" fontId="17" fillId="7" borderId="14" xfId="99" applyFont="1" applyFill="1" applyBorder="1"/>
    <xf numFmtId="0" fontId="17" fillId="0" borderId="7" xfId="99" applyFont="1" applyBorder="1"/>
    <xf numFmtId="0" fontId="23" fillId="0" borderId="0" xfId="99" applyFont="1" applyBorder="1" applyAlignment="1">
      <alignment horizontal="center"/>
    </xf>
    <xf numFmtId="0" fontId="17" fillId="0" borderId="0" xfId="99" applyFont="1" applyFill="1" applyBorder="1"/>
    <xf numFmtId="0" fontId="17" fillId="0" borderId="10" xfId="99" applyFont="1" applyBorder="1"/>
    <xf numFmtId="0" fontId="23" fillId="0" borderId="0" xfId="99" applyFont="1" applyFill="1" applyBorder="1" applyAlignment="1">
      <alignment horizontal="center"/>
    </xf>
    <xf numFmtId="0" fontId="17" fillId="0" borderId="0" xfId="99" applyFont="1" applyBorder="1"/>
    <xf numFmtId="0" fontId="17" fillId="0" borderId="10" xfId="99" applyFont="1" applyBorder="1" applyAlignment="1">
      <alignment horizontal="center"/>
    </xf>
    <xf numFmtId="14" fontId="17" fillId="0" borderId="10" xfId="99" applyNumberFormat="1" applyFont="1" applyBorder="1" applyAlignment="1">
      <alignment horizontal="center"/>
    </xf>
    <xf numFmtId="0" fontId="17" fillId="0" borderId="12" xfId="99" applyFont="1" applyBorder="1"/>
    <xf numFmtId="0" fontId="24" fillId="0" borderId="10" xfId="99" applyFont="1" applyFill="1" applyBorder="1" applyAlignment="1">
      <alignment horizontal="center"/>
    </xf>
    <xf numFmtId="0" fontId="17" fillId="0" borderId="14" xfId="99" applyFont="1" applyFill="1" applyBorder="1"/>
    <xf numFmtId="0" fontId="17" fillId="0" borderId="11" xfId="99" applyFont="1" applyBorder="1"/>
    <xf numFmtId="0" fontId="24" fillId="2" borderId="10" xfId="99" applyFont="1" applyFill="1" applyBorder="1" applyAlignment="1">
      <alignment horizontal="center"/>
    </xf>
    <xf numFmtId="0" fontId="17" fillId="0" borderId="13" xfId="99" applyFont="1" applyBorder="1"/>
    <xf numFmtId="0" fontId="17" fillId="0" borderId="0" xfId="99" applyFont="1" applyAlignment="1">
      <alignment horizontal="center"/>
    </xf>
    <xf numFmtId="0" fontId="17" fillId="0" borderId="14" xfId="99" applyFont="1" applyBorder="1"/>
    <xf numFmtId="0" fontId="17" fillId="0" borderId="13" xfId="99" applyFont="1" applyFill="1" applyBorder="1"/>
    <xf numFmtId="0" fontId="17" fillId="7" borderId="13" xfId="99" applyFont="1" applyFill="1" applyBorder="1"/>
    <xf numFmtId="0" fontId="23" fillId="0" borderId="12" xfId="99" applyFont="1" applyBorder="1"/>
    <xf numFmtId="0" fontId="17" fillId="0" borderId="10" xfId="99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19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26" fillId="5" borderId="17" xfId="99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6" fillId="4" borderId="0" xfId="0" applyFont="1" applyFill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14" fontId="17" fillId="0" borderId="0" xfId="99" applyNumberFormat="1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6" borderId="0" xfId="0" applyFont="1" applyFill="1" applyAlignment="1">
      <alignment horizontal="center"/>
    </xf>
    <xf numFmtId="14" fontId="17" fillId="0" borderId="0" xfId="99" applyNumberFormat="1" applyFont="1" applyAlignment="1">
      <alignment horizontal="right"/>
    </xf>
    <xf numFmtId="14" fontId="17" fillId="0" borderId="0" xfId="99" applyNumberFormat="1" applyFont="1" applyAlignment="1">
      <alignment horizontal="left"/>
    </xf>
    <xf numFmtId="14" fontId="29" fillId="0" borderId="0" xfId="99" applyNumberFormat="1" applyFont="1" applyAlignment="1">
      <alignment horizontal="center"/>
    </xf>
    <xf numFmtId="0" fontId="2" fillId="0" borderId="0" xfId="99" applyFont="1" applyAlignment="1">
      <alignment horizontal="center"/>
    </xf>
    <xf numFmtId="14" fontId="5" fillId="0" borderId="0" xfId="99" applyNumberFormat="1" applyFont="1" applyAlignment="1">
      <alignment horizontal="center"/>
    </xf>
    <xf numFmtId="14" fontId="2" fillId="0" borderId="0" xfId="99" applyNumberFormat="1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4" fontId="7" fillId="0" borderId="0" xfId="0" applyNumberFormat="1" applyFont="1" applyAlignment="1">
      <alignment horizontal="center"/>
    </xf>
    <xf numFmtId="0" fontId="17" fillId="0" borderId="11" xfId="99" applyFont="1" applyBorder="1" applyAlignment="1">
      <alignment horizontal="center" vertical="center"/>
    </xf>
    <xf numFmtId="0" fontId="17" fillId="0" borderId="12" xfId="99" applyFont="1" applyBorder="1" applyAlignment="1">
      <alignment horizontal="center"/>
    </xf>
  </cellXfs>
  <cellStyles count="27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Normal" xfId="0" builtinId="0"/>
    <cellStyle name="Normal 2" xfId="99" xr:uid="{00000000-0005-0000-0000-00001501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4"/>
  <sheetViews>
    <sheetView topLeftCell="A2" zoomScale="120" zoomScaleNormal="120" workbookViewId="0">
      <selection activeCell="C39" sqref="C39"/>
    </sheetView>
  </sheetViews>
  <sheetFormatPr baseColWidth="10" defaultColWidth="8.83203125" defaultRowHeight="16" x14ac:dyDescent="0.2"/>
  <cols>
    <col min="1" max="2" width="37.5" bestFit="1" customWidth="1"/>
    <col min="3" max="3" width="37.1640625" bestFit="1" customWidth="1"/>
    <col min="4" max="4" width="30.33203125" customWidth="1"/>
    <col min="5" max="5" width="18.33203125" customWidth="1"/>
  </cols>
  <sheetData>
    <row r="1" spans="1:3" s="3" customFormat="1" ht="20" x14ac:dyDescent="0.2">
      <c r="B1" s="2" t="s">
        <v>83</v>
      </c>
    </row>
    <row r="2" spans="1:3" s="3" customFormat="1" ht="18" x14ac:dyDescent="0.2">
      <c r="B2" s="74">
        <v>43575</v>
      </c>
    </row>
    <row r="3" spans="1:3" s="3" customFormat="1" ht="18" x14ac:dyDescent="0.2">
      <c r="B3" s="1"/>
    </row>
    <row r="4" spans="1:3" s="3" customFormat="1" ht="18" x14ac:dyDescent="0.2">
      <c r="B4" s="37" t="s">
        <v>0</v>
      </c>
    </row>
    <row r="5" spans="1:3" s="3" customFormat="1" ht="18" x14ac:dyDescent="0.2">
      <c r="B5" s="34" t="s">
        <v>57</v>
      </c>
    </row>
    <row r="6" spans="1:3" s="3" customFormat="1" ht="18" x14ac:dyDescent="0.2">
      <c r="B6" s="35" t="s">
        <v>4</v>
      </c>
    </row>
    <row r="7" spans="1:3" s="3" customFormat="1" ht="18" x14ac:dyDescent="0.2">
      <c r="A7" s="37"/>
      <c r="C7" s="36"/>
    </row>
    <row r="8" spans="1:3" x14ac:dyDescent="0.2">
      <c r="A8" s="4"/>
      <c r="B8" s="32"/>
      <c r="C8" s="5"/>
    </row>
    <row r="9" spans="1:3" ht="18" x14ac:dyDescent="0.2">
      <c r="A9" s="33" t="s">
        <v>68</v>
      </c>
      <c r="B9" s="40" t="s">
        <v>68</v>
      </c>
    </row>
    <row r="10" spans="1:3" x14ac:dyDescent="0.2">
      <c r="A10" s="10" t="s">
        <v>36</v>
      </c>
      <c r="B10" s="10" t="s">
        <v>36</v>
      </c>
    </row>
    <row r="11" spans="1:3" x14ac:dyDescent="0.2">
      <c r="A11" s="7" t="s">
        <v>103</v>
      </c>
      <c r="B11" s="7" t="s">
        <v>104</v>
      </c>
    </row>
    <row r="12" spans="1:3" x14ac:dyDescent="0.2">
      <c r="A12" s="8" t="s">
        <v>1</v>
      </c>
      <c r="B12" s="8" t="s">
        <v>2</v>
      </c>
    </row>
    <row r="13" spans="1:3" x14ac:dyDescent="0.2">
      <c r="A13" s="42" t="s">
        <v>84</v>
      </c>
      <c r="B13" s="42" t="s">
        <v>85</v>
      </c>
    </row>
    <row r="14" spans="1:3" x14ac:dyDescent="0.2">
      <c r="A14" s="42" t="s">
        <v>63</v>
      </c>
      <c r="B14" s="42" t="s">
        <v>88</v>
      </c>
    </row>
    <row r="15" spans="1:3" x14ac:dyDescent="0.2">
      <c r="A15" s="42" t="s">
        <v>86</v>
      </c>
      <c r="B15" s="47" t="s">
        <v>89</v>
      </c>
    </row>
    <row r="16" spans="1:3" x14ac:dyDescent="0.2">
      <c r="A16" s="61" t="s">
        <v>87</v>
      </c>
      <c r="B16" s="47" t="s">
        <v>5</v>
      </c>
    </row>
    <row r="17" spans="1:3" s="3" customFormat="1" ht="18" x14ac:dyDescent="0.2">
      <c r="A17" s="120"/>
      <c r="B17" s="120"/>
      <c r="C17" s="120"/>
    </row>
    <row r="18" spans="1:3" s="3" customFormat="1" ht="18" x14ac:dyDescent="0.2">
      <c r="A18" s="6" t="s">
        <v>73</v>
      </c>
      <c r="B18" s="6" t="s">
        <v>73</v>
      </c>
    </row>
    <row r="19" spans="1:3" x14ac:dyDescent="0.2">
      <c r="A19" s="10" t="s">
        <v>36</v>
      </c>
      <c r="B19" s="10" t="s">
        <v>36</v>
      </c>
    </row>
    <row r="20" spans="1:3" x14ac:dyDescent="0.2">
      <c r="A20" s="7" t="s">
        <v>75</v>
      </c>
      <c r="B20" s="7" t="s">
        <v>77</v>
      </c>
    </row>
    <row r="21" spans="1:3" x14ac:dyDescent="0.2">
      <c r="A21" s="8" t="s">
        <v>1</v>
      </c>
      <c r="B21" s="8" t="s">
        <v>2</v>
      </c>
    </row>
    <row r="22" spans="1:3" x14ac:dyDescent="0.2">
      <c r="A22" s="61" t="s">
        <v>90</v>
      </c>
      <c r="B22" s="61" t="s">
        <v>56</v>
      </c>
    </row>
    <row r="23" spans="1:3" x14ac:dyDescent="0.2">
      <c r="A23" s="61" t="s">
        <v>6</v>
      </c>
      <c r="B23" s="61" t="s">
        <v>55</v>
      </c>
    </row>
    <row r="24" spans="1:3" x14ac:dyDescent="0.2">
      <c r="A24" s="61" t="s">
        <v>144</v>
      </c>
      <c r="B24" s="61" t="s">
        <v>7</v>
      </c>
    </row>
    <row r="25" spans="1:3" x14ac:dyDescent="0.2">
      <c r="A25" s="61" t="s">
        <v>124</v>
      </c>
      <c r="B25" s="47" t="s">
        <v>146</v>
      </c>
    </row>
    <row r="26" spans="1:3" x14ac:dyDescent="0.2">
      <c r="A26" s="4"/>
      <c r="B26" s="4"/>
    </row>
    <row r="27" spans="1:3" ht="18" x14ac:dyDescent="0.2">
      <c r="A27" s="57" t="s">
        <v>73</v>
      </c>
      <c r="B27" s="57" t="s">
        <v>73</v>
      </c>
    </row>
    <row r="28" spans="1:3" x14ac:dyDescent="0.2">
      <c r="A28" s="10" t="s">
        <v>36</v>
      </c>
      <c r="B28" s="10" t="s">
        <v>36</v>
      </c>
    </row>
    <row r="29" spans="1:3" x14ac:dyDescent="0.2">
      <c r="A29" s="7" t="s">
        <v>65</v>
      </c>
      <c r="B29" s="7" t="s">
        <v>74</v>
      </c>
    </row>
    <row r="30" spans="1:3" x14ac:dyDescent="0.2">
      <c r="A30" s="8" t="s">
        <v>3</v>
      </c>
      <c r="B30" s="8" t="s">
        <v>49</v>
      </c>
    </row>
    <row r="31" spans="1:3" x14ac:dyDescent="0.2">
      <c r="A31" s="61" t="s">
        <v>91</v>
      </c>
      <c r="B31" s="61" t="s">
        <v>92</v>
      </c>
    </row>
    <row r="32" spans="1:3" x14ac:dyDescent="0.2">
      <c r="A32" s="61" t="s">
        <v>64</v>
      </c>
      <c r="B32" s="61" t="s">
        <v>93</v>
      </c>
    </row>
    <row r="33" spans="1:3" x14ac:dyDescent="0.2">
      <c r="A33" s="61" t="s">
        <v>94</v>
      </c>
      <c r="B33" s="61" t="s">
        <v>143</v>
      </c>
    </row>
    <row r="34" spans="1:3" s="13" customFormat="1" ht="15" customHeight="1" x14ac:dyDescent="0.2">
      <c r="A34" s="61" t="s">
        <v>145</v>
      </c>
      <c r="B34" s="47" t="s">
        <v>149</v>
      </c>
    </row>
    <row r="35" spans="1:3" ht="16" customHeight="1" x14ac:dyDescent="0.2">
      <c r="A35" s="9"/>
      <c r="B35" s="9"/>
    </row>
    <row r="36" spans="1:3" ht="18" x14ac:dyDescent="0.2">
      <c r="A36" s="57" t="s">
        <v>72</v>
      </c>
      <c r="B36" s="57" t="s">
        <v>72</v>
      </c>
      <c r="C36" s="43" t="s">
        <v>72</v>
      </c>
    </row>
    <row r="37" spans="1:3" x14ac:dyDescent="0.2">
      <c r="A37" s="10" t="s">
        <v>36</v>
      </c>
      <c r="B37" s="10" t="s">
        <v>36</v>
      </c>
      <c r="C37" s="10" t="s">
        <v>36</v>
      </c>
    </row>
    <row r="38" spans="1:3" x14ac:dyDescent="0.2">
      <c r="A38" s="7" t="s">
        <v>69</v>
      </c>
      <c r="B38" s="7" t="s">
        <v>70</v>
      </c>
      <c r="C38" s="7" t="s">
        <v>71</v>
      </c>
    </row>
    <row r="39" spans="1:3" x14ac:dyDescent="0.2">
      <c r="A39" s="8" t="s">
        <v>1</v>
      </c>
      <c r="B39" s="8" t="s">
        <v>2</v>
      </c>
      <c r="C39" s="8" t="s">
        <v>3</v>
      </c>
    </row>
    <row r="40" spans="1:3" x14ac:dyDescent="0.2">
      <c r="A40" s="61" t="s">
        <v>95</v>
      </c>
      <c r="B40" s="116" t="s">
        <v>54</v>
      </c>
      <c r="C40" s="116" t="s">
        <v>100</v>
      </c>
    </row>
    <row r="41" spans="1:3" x14ac:dyDescent="0.2">
      <c r="A41" s="116" t="s">
        <v>125</v>
      </c>
      <c r="B41" s="116" t="s">
        <v>97</v>
      </c>
      <c r="C41" s="116" t="s">
        <v>96</v>
      </c>
    </row>
    <row r="42" spans="1:3" x14ac:dyDescent="0.2">
      <c r="A42" s="116" t="s">
        <v>101</v>
      </c>
      <c r="B42" s="116" t="s">
        <v>99</v>
      </c>
      <c r="C42" s="61" t="s">
        <v>147</v>
      </c>
    </row>
    <row r="43" spans="1:3" x14ac:dyDescent="0.2">
      <c r="A43" s="62"/>
      <c r="B43" s="115"/>
      <c r="C43" s="116" t="s">
        <v>98</v>
      </c>
    </row>
    <row r="44" spans="1:3" x14ac:dyDescent="0.2">
      <c r="A44" s="9"/>
      <c r="B44" s="9"/>
    </row>
  </sheetData>
  <mergeCells count="1">
    <mergeCell ref="A17:C17"/>
  </mergeCells>
  <phoneticPr fontId="13" type="noConversion"/>
  <printOptions horizontalCentered="1" verticalCentered="1"/>
  <pageMargins left="0.2" right="0.2" top="0.2" bottom="0.2" header="0.5" footer="0.5"/>
  <pageSetup scale="87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F7879-F40A-A74C-A7D0-5E25913F125B}">
  <sheetPr>
    <tabColor rgb="FF00B050"/>
  </sheetPr>
  <dimension ref="A1:I27"/>
  <sheetViews>
    <sheetView topLeftCell="A8" workbookViewId="0">
      <selection activeCell="A27" sqref="A27:H27"/>
    </sheetView>
  </sheetViews>
  <sheetFormatPr baseColWidth="10" defaultRowHeight="16" x14ac:dyDescent="0.2"/>
  <cols>
    <col min="2" max="4" width="20" customWidth="1"/>
    <col min="6" max="8" width="20" customWidth="1"/>
  </cols>
  <sheetData>
    <row r="1" spans="1:9" ht="20" x14ac:dyDescent="0.2">
      <c r="A1" s="145" t="s">
        <v>83</v>
      </c>
      <c r="B1" s="145"/>
      <c r="C1" s="145"/>
      <c r="D1" s="145"/>
      <c r="E1" s="145"/>
      <c r="F1" s="145"/>
      <c r="G1" s="145"/>
      <c r="H1" s="145"/>
      <c r="I1" s="145"/>
    </row>
    <row r="2" spans="1:9" ht="20" x14ac:dyDescent="0.2">
      <c r="A2" s="146">
        <v>43575</v>
      </c>
      <c r="B2" s="146"/>
      <c r="C2" s="146"/>
      <c r="D2" s="146"/>
      <c r="E2" s="146"/>
      <c r="F2" s="146"/>
      <c r="G2" s="146"/>
      <c r="H2" s="146"/>
      <c r="I2" s="146"/>
    </row>
    <row r="3" spans="1:9" ht="20" x14ac:dyDescent="0.2">
      <c r="A3" s="59"/>
      <c r="B3" s="59"/>
      <c r="C3" s="59"/>
      <c r="D3" s="59"/>
      <c r="E3" s="59" t="s">
        <v>73</v>
      </c>
      <c r="F3" s="59"/>
      <c r="G3" s="59"/>
      <c r="H3" s="59"/>
      <c r="I3" s="59"/>
    </row>
    <row r="4" spans="1:9" ht="20" x14ac:dyDescent="0.2">
      <c r="A4" s="59"/>
      <c r="B4" s="59"/>
      <c r="C4" s="59"/>
      <c r="D4" s="59"/>
      <c r="E4" s="59"/>
      <c r="F4" s="59"/>
      <c r="G4" s="59"/>
      <c r="H4" s="59"/>
      <c r="I4" s="59"/>
    </row>
    <row r="5" spans="1:9" ht="20" x14ac:dyDescent="0.2">
      <c r="A5" s="59"/>
      <c r="B5" s="79" t="s">
        <v>109</v>
      </c>
      <c r="C5" s="59"/>
      <c r="D5" s="59"/>
      <c r="E5" s="59"/>
      <c r="F5" s="79" t="s">
        <v>110</v>
      </c>
      <c r="G5" s="59"/>
      <c r="H5" s="59"/>
      <c r="I5" s="59"/>
    </row>
    <row r="6" spans="1:9" ht="20" x14ac:dyDescent="0.2">
      <c r="A6" s="59"/>
      <c r="B6" s="80" t="s">
        <v>75</v>
      </c>
      <c r="C6" s="59"/>
      <c r="D6" s="59"/>
      <c r="E6" s="59"/>
      <c r="F6" s="80" t="s">
        <v>76</v>
      </c>
      <c r="G6" s="59"/>
      <c r="H6" s="59"/>
      <c r="I6" s="59"/>
    </row>
    <row r="7" spans="1:9" ht="25" customHeight="1" x14ac:dyDescent="0.2"/>
    <row r="8" spans="1:9" ht="17" thickBot="1" x14ac:dyDescent="0.25">
      <c r="B8" t="s">
        <v>38</v>
      </c>
      <c r="F8" t="s">
        <v>42</v>
      </c>
    </row>
    <row r="9" spans="1:9" ht="32" customHeight="1" x14ac:dyDescent="0.2">
      <c r="A9" s="27"/>
      <c r="B9" s="75" t="s">
        <v>111</v>
      </c>
      <c r="C9" s="50"/>
      <c r="D9" s="55"/>
      <c r="F9" s="75" t="s">
        <v>111</v>
      </c>
      <c r="G9" s="50"/>
      <c r="H9" s="55"/>
    </row>
    <row r="10" spans="1:9" ht="32" customHeight="1" thickBot="1" x14ac:dyDescent="0.25">
      <c r="A10" s="27"/>
      <c r="B10" s="76"/>
      <c r="C10" s="52"/>
      <c r="D10" s="50"/>
      <c r="F10" s="76"/>
      <c r="G10" s="52"/>
      <c r="H10" s="50"/>
    </row>
    <row r="11" spans="1:9" ht="32" customHeight="1" x14ac:dyDescent="0.2">
      <c r="A11" s="27"/>
      <c r="B11" s="77" t="s">
        <v>115</v>
      </c>
      <c r="C11" s="64"/>
      <c r="D11" s="54"/>
      <c r="F11" s="77" t="s">
        <v>115</v>
      </c>
      <c r="G11" s="64"/>
      <c r="H11" s="54"/>
    </row>
    <row r="12" spans="1:9" ht="32" customHeight="1" thickBot="1" x14ac:dyDescent="0.25">
      <c r="A12" s="27"/>
      <c r="B12" s="81" t="s">
        <v>60</v>
      </c>
      <c r="C12" s="65" t="s">
        <v>114</v>
      </c>
      <c r="D12" s="50"/>
      <c r="F12" s="81" t="s">
        <v>59</v>
      </c>
      <c r="G12" s="65" t="s">
        <v>114</v>
      </c>
      <c r="H12" s="50"/>
    </row>
    <row r="13" spans="1:9" ht="32" customHeight="1" thickBot="1" x14ac:dyDescent="0.25">
      <c r="B13" s="53"/>
      <c r="C13" s="66"/>
      <c r="D13" s="52"/>
      <c r="F13" s="53"/>
      <c r="G13" s="66"/>
      <c r="H13" s="52"/>
    </row>
    <row r="14" spans="1:9" ht="32" customHeight="1" thickBot="1" x14ac:dyDescent="0.25">
      <c r="B14" s="83" t="s">
        <v>41</v>
      </c>
      <c r="C14" s="78" t="s">
        <v>51</v>
      </c>
      <c r="D14" s="50" t="s">
        <v>107</v>
      </c>
      <c r="F14" s="83" t="s">
        <v>40</v>
      </c>
      <c r="G14" s="78" t="s">
        <v>51</v>
      </c>
      <c r="H14" s="50" t="s">
        <v>108</v>
      </c>
    </row>
    <row r="15" spans="1:9" ht="32" customHeight="1" x14ac:dyDescent="0.2">
      <c r="A15" s="27"/>
      <c r="B15" s="75" t="s">
        <v>112</v>
      </c>
      <c r="C15" s="67"/>
      <c r="D15" s="50"/>
      <c r="F15" s="75" t="s">
        <v>112</v>
      </c>
      <c r="G15" s="67"/>
      <c r="H15" s="50"/>
    </row>
    <row r="16" spans="1:9" ht="32" customHeight="1" thickBot="1" x14ac:dyDescent="0.25">
      <c r="A16" s="27"/>
      <c r="B16" s="76"/>
      <c r="C16" s="68"/>
      <c r="D16" s="50"/>
      <c r="F16" s="76"/>
      <c r="G16" s="68"/>
      <c r="H16" s="50"/>
    </row>
    <row r="17" spans="1:8" ht="32" customHeight="1" x14ac:dyDescent="0.2">
      <c r="A17" s="27"/>
      <c r="B17" s="78" t="s">
        <v>52</v>
      </c>
      <c r="C17" s="50"/>
      <c r="D17" s="50"/>
      <c r="F17" s="78" t="s">
        <v>52</v>
      </c>
      <c r="G17" s="50"/>
      <c r="H17" s="50"/>
    </row>
    <row r="18" spans="1:8" ht="32" customHeight="1" thickBot="1" x14ac:dyDescent="0.25">
      <c r="A18" s="27"/>
      <c r="B18" s="81" t="s">
        <v>43</v>
      </c>
      <c r="C18" s="50"/>
      <c r="D18" s="50"/>
      <c r="F18" s="81" t="s">
        <v>39</v>
      </c>
      <c r="G18" s="50"/>
      <c r="H18" s="50"/>
    </row>
    <row r="20" spans="1:8" ht="32" customHeight="1" thickBot="1" x14ac:dyDescent="0.25">
      <c r="C20" s="82" t="s">
        <v>117</v>
      </c>
      <c r="D20" s="55"/>
      <c r="E20" s="27"/>
      <c r="G20" s="82" t="s">
        <v>117</v>
      </c>
      <c r="H20" s="55"/>
    </row>
    <row r="21" spans="1:8" ht="32" customHeight="1" x14ac:dyDescent="0.2">
      <c r="C21" s="75" t="s">
        <v>113</v>
      </c>
      <c r="D21" s="54"/>
      <c r="E21" s="27"/>
      <c r="G21" s="75" t="s">
        <v>113</v>
      </c>
      <c r="H21" s="54"/>
    </row>
    <row r="22" spans="1:8" ht="32" customHeight="1" thickBot="1" x14ac:dyDescent="0.25">
      <c r="C22" s="76"/>
      <c r="D22" s="52"/>
      <c r="E22" s="27"/>
      <c r="G22" s="76"/>
      <c r="H22" s="52"/>
    </row>
    <row r="23" spans="1:8" ht="32" customHeight="1" x14ac:dyDescent="0.2">
      <c r="C23" s="78" t="s">
        <v>116</v>
      </c>
      <c r="D23" s="50" t="s">
        <v>81</v>
      </c>
      <c r="G23" s="78" t="s">
        <v>116</v>
      </c>
      <c r="H23" s="50" t="s">
        <v>81</v>
      </c>
    </row>
    <row r="24" spans="1:8" ht="32" customHeight="1" thickBot="1" x14ac:dyDescent="0.25">
      <c r="C24" s="81" t="s">
        <v>118</v>
      </c>
      <c r="D24" s="50"/>
      <c r="G24" s="81" t="s">
        <v>118</v>
      </c>
      <c r="H24" s="50"/>
    </row>
    <row r="27" spans="1:8" x14ac:dyDescent="0.2">
      <c r="A27" s="150" t="s">
        <v>37</v>
      </c>
      <c r="B27" s="150"/>
      <c r="C27" s="150"/>
      <c r="D27" s="150"/>
      <c r="E27" s="150"/>
      <c r="F27" s="150"/>
      <c r="G27" s="150"/>
      <c r="H27" s="150"/>
    </row>
  </sheetData>
  <mergeCells count="3">
    <mergeCell ref="A1:I1"/>
    <mergeCell ref="A2:I2"/>
    <mergeCell ref="A27:H27"/>
  </mergeCells>
  <printOptions horizontalCentered="1" verticalCentered="1"/>
  <pageMargins left="0" right="0" top="0.2" bottom="0.2" header="0.3" footer="0.3"/>
  <pageSetup paperSize="3" scale="83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38"/>
  <sheetViews>
    <sheetView topLeftCell="A4" workbookViewId="0">
      <selection activeCell="A16" sqref="A16:A18"/>
    </sheetView>
  </sheetViews>
  <sheetFormatPr baseColWidth="10" defaultColWidth="8.83203125" defaultRowHeight="16" x14ac:dyDescent="0.2"/>
  <cols>
    <col min="1" max="1" width="38.6640625" bestFit="1" customWidth="1"/>
    <col min="2" max="7" width="15.6640625" customWidth="1"/>
    <col min="8" max="8" width="22.6640625" customWidth="1"/>
  </cols>
  <sheetData>
    <row r="1" spans="1:11" ht="20" x14ac:dyDescent="0.2">
      <c r="A1" s="145" t="s">
        <v>83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ht="20" x14ac:dyDescent="0.2">
      <c r="A2" s="146">
        <v>43575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</row>
    <row r="3" spans="1:11" ht="18" x14ac:dyDescent="0.2">
      <c r="A3" s="14" t="s">
        <v>8</v>
      </c>
      <c r="B3" s="38" t="s">
        <v>30</v>
      </c>
      <c r="C3" s="15"/>
      <c r="D3" s="14"/>
      <c r="E3" s="14"/>
      <c r="G3" s="46"/>
    </row>
    <row r="4" spans="1:11" s="17" customFormat="1" x14ac:dyDescent="0.2">
      <c r="A4" s="16" t="s">
        <v>9</v>
      </c>
      <c r="B4" s="17" t="s">
        <v>58</v>
      </c>
      <c r="G4" s="46"/>
    </row>
    <row r="5" spans="1:11" s="17" customFormat="1" x14ac:dyDescent="0.2">
      <c r="A5" s="16" t="s">
        <v>10</v>
      </c>
      <c r="B5" s="18">
        <v>5</v>
      </c>
      <c r="G5" s="46"/>
    </row>
    <row r="6" spans="1:11" s="17" customFormat="1" ht="14" x14ac:dyDescent="0.15">
      <c r="A6" s="16"/>
      <c r="B6" s="18"/>
    </row>
    <row r="7" spans="1:11" x14ac:dyDescent="0.2">
      <c r="A7" s="147" t="s">
        <v>126</v>
      </c>
      <c r="B7" s="147"/>
      <c r="C7" s="147"/>
      <c r="D7" s="147"/>
      <c r="E7" s="147"/>
      <c r="F7" s="147"/>
      <c r="G7" s="147"/>
      <c r="H7" s="147"/>
    </row>
    <row r="9" spans="1:11" x14ac:dyDescent="0.2">
      <c r="A9" s="20" t="s">
        <v>11</v>
      </c>
      <c r="B9" t="s">
        <v>12</v>
      </c>
      <c r="D9" s="20"/>
      <c r="E9" s="20"/>
    </row>
    <row r="10" spans="1:11" x14ac:dyDescent="0.2">
      <c r="A10" s="20" t="s">
        <v>13</v>
      </c>
      <c r="B10" s="21">
        <v>2</v>
      </c>
      <c r="C10" s="21"/>
      <c r="D10" s="20"/>
      <c r="E10" s="20"/>
    </row>
    <row r="12" spans="1:11" s="39" customFormat="1" x14ac:dyDescent="0.2">
      <c r="A12" s="45" t="s">
        <v>14</v>
      </c>
      <c r="B12" s="122" t="str">
        <f>A13</f>
        <v>Artesia Legacy 13U</v>
      </c>
      <c r="C12" s="144"/>
      <c r="D12" s="122" t="str">
        <f>A16</f>
        <v>NEVBC 12 White</v>
      </c>
      <c r="E12" s="123"/>
      <c r="F12" s="148" t="str">
        <f>A19</f>
        <v>RA 10 Black</v>
      </c>
      <c r="G12" s="123"/>
      <c r="H12" s="45" t="s">
        <v>15</v>
      </c>
      <c r="I12" s="122" t="s">
        <v>16</v>
      </c>
      <c r="J12" s="123"/>
    </row>
    <row r="13" spans="1:11" s="23" customFormat="1" ht="24" customHeight="1" x14ac:dyDescent="0.2">
      <c r="A13" s="128" t="s">
        <v>95</v>
      </c>
      <c r="B13" s="131"/>
      <c r="C13" s="132"/>
      <c r="D13" s="22">
        <v>25</v>
      </c>
      <c r="E13" s="22">
        <v>9</v>
      </c>
      <c r="F13" s="22">
        <v>25</v>
      </c>
      <c r="G13" s="22">
        <v>8</v>
      </c>
      <c r="H13" s="128">
        <v>1</v>
      </c>
      <c r="I13" s="137">
        <v>1</v>
      </c>
      <c r="J13" s="138"/>
    </row>
    <row r="14" spans="1:11" s="23" customFormat="1" ht="24" customHeight="1" x14ac:dyDescent="0.2">
      <c r="A14" s="129"/>
      <c r="B14" s="133"/>
      <c r="C14" s="134"/>
      <c r="D14" s="22">
        <v>25</v>
      </c>
      <c r="E14" s="22">
        <v>9</v>
      </c>
      <c r="F14" s="22">
        <v>25</v>
      </c>
      <c r="G14" s="22">
        <v>13</v>
      </c>
      <c r="H14" s="129"/>
      <c r="I14" s="139"/>
      <c r="J14" s="140"/>
    </row>
    <row r="15" spans="1:11" s="23" customFormat="1" ht="24" customHeight="1" x14ac:dyDescent="0.2">
      <c r="A15" s="130"/>
      <c r="B15" s="135"/>
      <c r="C15" s="136"/>
      <c r="D15" s="22">
        <v>25</v>
      </c>
      <c r="E15" s="22">
        <v>7</v>
      </c>
      <c r="F15" s="22">
        <v>25</v>
      </c>
      <c r="G15" s="22">
        <v>11</v>
      </c>
      <c r="H15" s="130"/>
      <c r="I15" s="141"/>
      <c r="J15" s="142"/>
    </row>
    <row r="16" spans="1:11" s="23" customFormat="1" ht="24" customHeight="1" x14ac:dyDescent="0.2">
      <c r="A16" s="128" t="s">
        <v>125</v>
      </c>
      <c r="B16" s="24">
        <f>IF(E13&gt;0,E13," ")</f>
        <v>9</v>
      </c>
      <c r="C16" s="24">
        <f>IF(D13&gt;0,D13," ")</f>
        <v>25</v>
      </c>
      <c r="D16" s="131"/>
      <c r="E16" s="132"/>
      <c r="F16" s="22">
        <v>16</v>
      </c>
      <c r="G16" s="22">
        <v>25</v>
      </c>
      <c r="H16" s="128">
        <v>2</v>
      </c>
      <c r="I16" s="137">
        <v>3</v>
      </c>
      <c r="J16" s="138"/>
    </row>
    <row r="17" spans="1:11" s="23" customFormat="1" ht="24" customHeight="1" x14ac:dyDescent="0.2">
      <c r="A17" s="129"/>
      <c r="B17" s="24">
        <f>IF(E14&gt;0,E14," ")</f>
        <v>9</v>
      </c>
      <c r="C17" s="24">
        <f>IF(D14&gt;0,D14," ")</f>
        <v>25</v>
      </c>
      <c r="D17" s="133"/>
      <c r="E17" s="134"/>
      <c r="F17" s="22">
        <v>21</v>
      </c>
      <c r="G17" s="22">
        <v>25</v>
      </c>
      <c r="H17" s="129"/>
      <c r="I17" s="139"/>
      <c r="J17" s="140"/>
    </row>
    <row r="18" spans="1:11" s="23" customFormat="1" ht="24" customHeight="1" x14ac:dyDescent="0.2">
      <c r="A18" s="130"/>
      <c r="B18" s="24">
        <f>IF(E15&gt;0,E15," ")</f>
        <v>7</v>
      </c>
      <c r="C18" s="24">
        <f>IF(D15&gt;0,D15," ")</f>
        <v>25</v>
      </c>
      <c r="D18" s="135"/>
      <c r="E18" s="136"/>
      <c r="F18" s="22">
        <v>21</v>
      </c>
      <c r="G18" s="22">
        <v>25</v>
      </c>
      <c r="H18" s="130"/>
      <c r="I18" s="141"/>
      <c r="J18" s="142"/>
    </row>
    <row r="19" spans="1:11" s="23" customFormat="1" ht="24" customHeight="1" x14ac:dyDescent="0.2">
      <c r="A19" s="128" t="s">
        <v>101</v>
      </c>
      <c r="B19" s="24">
        <f>IF(G13&gt;0,G13," ")</f>
        <v>8</v>
      </c>
      <c r="C19" s="24">
        <f>IF(F13&gt;0,F13," ")</f>
        <v>25</v>
      </c>
      <c r="D19" s="24">
        <f>IF(G16&gt;0,G16," ")</f>
        <v>25</v>
      </c>
      <c r="E19" s="24">
        <f>IF(F16&gt;0,F16," ")</f>
        <v>16</v>
      </c>
      <c r="F19" s="131"/>
      <c r="G19" s="132"/>
      <c r="H19" s="128">
        <v>3</v>
      </c>
      <c r="I19" s="137">
        <v>2</v>
      </c>
      <c r="J19" s="138"/>
    </row>
    <row r="20" spans="1:11" s="23" customFormat="1" ht="24" customHeight="1" x14ac:dyDescent="0.2">
      <c r="A20" s="129"/>
      <c r="B20" s="24">
        <f>IF(G14&gt;0,G14," ")</f>
        <v>13</v>
      </c>
      <c r="C20" s="24">
        <f>IF(F14&gt;0,F14," ")</f>
        <v>25</v>
      </c>
      <c r="D20" s="24">
        <f>IF(G17&gt;0,G17," ")</f>
        <v>25</v>
      </c>
      <c r="E20" s="24">
        <f>IF(F17&gt;0,F17," ")</f>
        <v>21</v>
      </c>
      <c r="F20" s="133"/>
      <c r="G20" s="134"/>
      <c r="H20" s="129"/>
      <c r="I20" s="139"/>
      <c r="J20" s="140"/>
    </row>
    <row r="21" spans="1:11" s="23" customFormat="1" ht="24" customHeight="1" x14ac:dyDescent="0.2">
      <c r="A21" s="130"/>
      <c r="B21" s="24">
        <f>IF(G15&gt;0,G15," ")</f>
        <v>11</v>
      </c>
      <c r="C21" s="24">
        <f>IF(F15&gt;0,F15," ")</f>
        <v>25</v>
      </c>
      <c r="D21" s="24">
        <f>IF(G18&gt;0,G18," ")</f>
        <v>25</v>
      </c>
      <c r="E21" s="24">
        <f>IF(F18&gt;0,F18," ")</f>
        <v>21</v>
      </c>
      <c r="F21" s="135"/>
      <c r="G21" s="136"/>
      <c r="H21" s="130"/>
      <c r="I21" s="141"/>
      <c r="J21" s="142"/>
    </row>
    <row r="22" spans="1:11" s="23" customFormat="1" ht="40.5" customHeight="1" x14ac:dyDescent="0.2">
      <c r="A22"/>
      <c r="B22"/>
      <c r="C22"/>
      <c r="D22"/>
      <c r="E22"/>
      <c r="F22"/>
      <c r="G22"/>
      <c r="H22"/>
      <c r="I22"/>
      <c r="J22"/>
      <c r="K22"/>
    </row>
    <row r="23" spans="1:11" x14ac:dyDescent="0.2">
      <c r="B23" s="143" t="s">
        <v>17</v>
      </c>
      <c r="C23" s="143"/>
      <c r="D23" s="143"/>
      <c r="E23" s="143"/>
      <c r="F23" s="143" t="s">
        <v>18</v>
      </c>
      <c r="G23" s="143"/>
      <c r="H23" s="143"/>
      <c r="I23" s="143" t="s">
        <v>19</v>
      </c>
      <c r="J23" s="143"/>
    </row>
    <row r="24" spans="1:11" x14ac:dyDescent="0.2">
      <c r="A24" s="39"/>
      <c r="B24" s="122" t="s">
        <v>20</v>
      </c>
      <c r="C24" s="144"/>
      <c r="D24" s="144" t="s">
        <v>21</v>
      </c>
      <c r="E24" s="144"/>
      <c r="F24" s="144" t="s">
        <v>20</v>
      </c>
      <c r="G24" s="144"/>
      <c r="H24" s="44" t="s">
        <v>21</v>
      </c>
      <c r="I24" s="44" t="s">
        <v>22</v>
      </c>
      <c r="J24" s="44" t="s">
        <v>23</v>
      </c>
      <c r="K24" s="25" t="s">
        <v>24</v>
      </c>
    </row>
    <row r="25" spans="1:11" s="39" customFormat="1" ht="24" customHeight="1" x14ac:dyDescent="0.2">
      <c r="A25" s="11" t="str">
        <f>A13</f>
        <v>Artesia Legacy 13U</v>
      </c>
      <c r="B25" s="126">
        <v>6</v>
      </c>
      <c r="C25" s="127"/>
      <c r="D25" s="126"/>
      <c r="E25" s="127"/>
      <c r="F25" s="126"/>
      <c r="G25" s="127"/>
      <c r="H25" s="26"/>
      <c r="I25" s="41">
        <f>IF(D13+D14+D15+F13+F14+F15=0,0,D13+D14+D15+F13+F14+F15)</f>
        <v>150</v>
      </c>
      <c r="J25" s="41">
        <f>E13+E14+E15+G13+G14+G15</f>
        <v>57</v>
      </c>
      <c r="K25" s="41">
        <f>I25-J25</f>
        <v>93</v>
      </c>
    </row>
    <row r="26" spans="1:11" ht="24" customHeight="1" x14ac:dyDescent="0.2">
      <c r="A26" s="11" t="str">
        <f>A16</f>
        <v>NEVBC 12 White</v>
      </c>
      <c r="B26" s="126"/>
      <c r="C26" s="127"/>
      <c r="D26" s="126">
        <v>6</v>
      </c>
      <c r="E26" s="127"/>
      <c r="F26" s="126"/>
      <c r="G26" s="127"/>
      <c r="H26" s="26"/>
      <c r="I26" s="41">
        <f>IF(B16+B17+B18+F16+F17+F18=0,0,B16+B17+B18+F16+F17+F18)</f>
        <v>83</v>
      </c>
      <c r="J26" s="41">
        <f>C16+C17+C18+G16+G17+G18</f>
        <v>150</v>
      </c>
      <c r="K26" s="41">
        <f>I26-J26</f>
        <v>-67</v>
      </c>
    </row>
    <row r="27" spans="1:11" ht="24" customHeight="1" x14ac:dyDescent="0.2">
      <c r="A27" s="11" t="str">
        <f>A19</f>
        <v>RA 10 Black</v>
      </c>
      <c r="B27" s="126">
        <v>3</v>
      </c>
      <c r="C27" s="127"/>
      <c r="D27" s="126">
        <v>3</v>
      </c>
      <c r="E27" s="127"/>
      <c r="F27" s="126"/>
      <c r="G27" s="127"/>
      <c r="H27" s="26"/>
      <c r="I27" s="41">
        <f>B19+B20+B21+D19+D20+D21</f>
        <v>107</v>
      </c>
      <c r="J27" s="41">
        <f>C19+C20+C21+E19+E20+E21</f>
        <v>133</v>
      </c>
      <c r="K27" s="41">
        <f>I27-J27</f>
        <v>-26</v>
      </c>
    </row>
    <row r="28" spans="1:11" x14ac:dyDescent="0.2">
      <c r="A28" s="27"/>
      <c r="B28" s="149">
        <f>SUM(B25:C27)</f>
        <v>9</v>
      </c>
      <c r="C28" s="149"/>
      <c r="D28" s="149">
        <f>SUM(D25:E27)</f>
        <v>9</v>
      </c>
      <c r="E28" s="149"/>
      <c r="F28" s="149">
        <f>SUM(F25:G27)</f>
        <v>0</v>
      </c>
      <c r="G28" s="149"/>
      <c r="H28" s="28">
        <f>SUM(H25:H27)</f>
        <v>0</v>
      </c>
      <c r="I28" s="28">
        <f>SUM(I25:I27)</f>
        <v>340</v>
      </c>
      <c r="J28" s="28">
        <f>SUM(J25:J27)</f>
        <v>340</v>
      </c>
      <c r="K28" s="28">
        <f>SUM(K25:K27)</f>
        <v>0</v>
      </c>
    </row>
    <row r="29" spans="1:11" ht="24" customHeight="1" x14ac:dyDescent="0.2"/>
    <row r="30" spans="1:11" ht="24" customHeight="1" x14ac:dyDescent="0.2">
      <c r="A30" s="45"/>
      <c r="B30" s="122" t="s">
        <v>25</v>
      </c>
      <c r="C30" s="123"/>
      <c r="D30" s="122" t="s">
        <v>25</v>
      </c>
      <c r="E30" s="123"/>
      <c r="F30" s="124" t="s">
        <v>26</v>
      </c>
      <c r="G30" s="124"/>
      <c r="H30" s="125"/>
      <c r="I30" s="125"/>
      <c r="J30" s="125"/>
      <c r="K30" s="125"/>
    </row>
    <row r="31" spans="1:11" ht="18" customHeight="1" x14ac:dyDescent="0.2">
      <c r="A31" s="45" t="s">
        <v>27</v>
      </c>
      <c r="B31" s="122" t="str">
        <f>A13</f>
        <v>Artesia Legacy 13U</v>
      </c>
      <c r="C31" s="123"/>
      <c r="D31" s="122" t="str">
        <f>A19</f>
        <v>RA 10 Black</v>
      </c>
      <c r="E31" s="123"/>
      <c r="F31" s="124" t="str">
        <f>A16</f>
        <v>NEVBC 12 White</v>
      </c>
      <c r="G31" s="124"/>
      <c r="H31" s="125"/>
      <c r="I31" s="125"/>
      <c r="J31" s="125"/>
      <c r="K31" s="125"/>
    </row>
    <row r="32" spans="1:11" ht="18" customHeight="1" x14ac:dyDescent="0.2">
      <c r="A32" s="45" t="s">
        <v>28</v>
      </c>
      <c r="B32" s="122" t="str">
        <f>A16</f>
        <v>NEVBC 12 White</v>
      </c>
      <c r="C32" s="123"/>
      <c r="D32" s="122" t="str">
        <f>A19</f>
        <v>RA 10 Black</v>
      </c>
      <c r="E32" s="123"/>
      <c r="F32" s="124" t="str">
        <f>A13</f>
        <v>Artesia Legacy 13U</v>
      </c>
      <c r="G32" s="124"/>
      <c r="H32" s="29"/>
      <c r="I32" s="29"/>
      <c r="J32" s="29"/>
      <c r="K32" s="29"/>
    </row>
    <row r="33" spans="1:11" ht="18" customHeight="1" x14ac:dyDescent="0.2">
      <c r="A33" s="45" t="s">
        <v>29</v>
      </c>
      <c r="B33" s="122" t="str">
        <f>A13</f>
        <v>Artesia Legacy 13U</v>
      </c>
      <c r="C33" s="123"/>
      <c r="D33" s="122" t="str">
        <f>A16</f>
        <v>NEVBC 12 White</v>
      </c>
      <c r="E33" s="123"/>
      <c r="F33" s="124" t="str">
        <f>A19</f>
        <v>RA 10 Black</v>
      </c>
      <c r="G33" s="124"/>
      <c r="H33" s="125"/>
      <c r="I33" s="125"/>
      <c r="J33" s="125"/>
      <c r="K33" s="125"/>
    </row>
    <row r="34" spans="1:11" ht="18" customHeight="1" x14ac:dyDescent="0.2">
      <c r="F34" s="27"/>
      <c r="G34" s="27"/>
      <c r="H34" s="125"/>
      <c r="I34" s="125"/>
      <c r="J34" s="125"/>
      <c r="K34" s="125"/>
    </row>
    <row r="35" spans="1:11" ht="18" customHeight="1" x14ac:dyDescent="0.2">
      <c r="A35" s="121"/>
      <c r="B35" s="121"/>
      <c r="C35" s="121"/>
      <c r="D35" s="121"/>
      <c r="E35" s="121"/>
      <c r="F35" s="121"/>
      <c r="G35" s="46"/>
    </row>
    <row r="36" spans="1:11" ht="18" customHeight="1" x14ac:dyDescent="0.2">
      <c r="A36" s="151"/>
      <c r="B36" s="151"/>
      <c r="C36" s="151"/>
      <c r="D36" s="151"/>
      <c r="E36" s="151"/>
      <c r="F36" s="151"/>
      <c r="G36" s="151"/>
      <c r="H36" s="151"/>
    </row>
    <row r="37" spans="1:11" ht="18" customHeight="1" x14ac:dyDescent="0.2"/>
    <row r="38" spans="1:11" ht="18" customHeight="1" x14ac:dyDescent="0.2"/>
  </sheetData>
  <mergeCells count="55">
    <mergeCell ref="A7:H7"/>
    <mergeCell ref="A36:H36"/>
    <mergeCell ref="A1:K1"/>
    <mergeCell ref="A2:K2"/>
    <mergeCell ref="I12:J12"/>
    <mergeCell ref="B25:C25"/>
    <mergeCell ref="D25:E25"/>
    <mergeCell ref="F25:G25"/>
    <mergeCell ref="I13:J15"/>
    <mergeCell ref="H16:H18"/>
    <mergeCell ref="I16:J18"/>
    <mergeCell ref="B12:C12"/>
    <mergeCell ref="D12:E12"/>
    <mergeCell ref="F12:G12"/>
    <mergeCell ref="A13:A15"/>
    <mergeCell ref="B13:C15"/>
    <mergeCell ref="A16:A18"/>
    <mergeCell ref="D16:E18"/>
    <mergeCell ref="H13:H15"/>
    <mergeCell ref="H19:H21"/>
    <mergeCell ref="I19:J21"/>
    <mergeCell ref="B23:E23"/>
    <mergeCell ref="F23:H23"/>
    <mergeCell ref="I23:J23"/>
    <mergeCell ref="A19:A21"/>
    <mergeCell ref="B27:C27"/>
    <mergeCell ref="D27:E27"/>
    <mergeCell ref="F27:G27"/>
    <mergeCell ref="F19:G21"/>
    <mergeCell ref="B24:C24"/>
    <mergeCell ref="D24:E24"/>
    <mergeCell ref="F24:G24"/>
    <mergeCell ref="B26:C26"/>
    <mergeCell ref="D26:E26"/>
    <mergeCell ref="F26:G26"/>
    <mergeCell ref="B28:C28"/>
    <mergeCell ref="D28:E28"/>
    <mergeCell ref="F28:G28"/>
    <mergeCell ref="B30:C30"/>
    <mergeCell ref="D30:E30"/>
    <mergeCell ref="F30:G30"/>
    <mergeCell ref="H34:K34"/>
    <mergeCell ref="A35:F35"/>
    <mergeCell ref="B32:C32"/>
    <mergeCell ref="D32:E32"/>
    <mergeCell ref="F32:G32"/>
    <mergeCell ref="H30:K30"/>
    <mergeCell ref="H31:K31"/>
    <mergeCell ref="B33:C33"/>
    <mergeCell ref="D33:E33"/>
    <mergeCell ref="F33:G33"/>
    <mergeCell ref="H33:K33"/>
    <mergeCell ref="B31:C31"/>
    <mergeCell ref="D31:E31"/>
    <mergeCell ref="F31:G31"/>
  </mergeCells>
  <phoneticPr fontId="13" type="noConversion"/>
  <printOptions horizontalCentered="1" verticalCentered="1"/>
  <pageMargins left="0" right="0" top="0.2" bottom="0.2" header="0.5" footer="0.5"/>
  <pageSetup scale="60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38"/>
  <sheetViews>
    <sheetView topLeftCell="A6" workbookViewId="0">
      <selection activeCell="A16" sqref="A16:A18"/>
    </sheetView>
  </sheetViews>
  <sheetFormatPr baseColWidth="10" defaultColWidth="8.83203125" defaultRowHeight="16" x14ac:dyDescent="0.2"/>
  <cols>
    <col min="1" max="1" width="38.6640625" bestFit="1" customWidth="1"/>
    <col min="2" max="7" width="15.6640625" customWidth="1"/>
    <col min="8" max="8" width="22.6640625" customWidth="1"/>
  </cols>
  <sheetData>
    <row r="1" spans="1:11" ht="20" x14ac:dyDescent="0.2">
      <c r="A1" s="145" t="s">
        <v>83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ht="20" x14ac:dyDescent="0.2">
      <c r="A2" s="146">
        <v>43575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</row>
    <row r="3" spans="1:11" ht="18" x14ac:dyDescent="0.2">
      <c r="A3" s="14" t="s">
        <v>8</v>
      </c>
      <c r="B3" s="38" t="s">
        <v>30</v>
      </c>
      <c r="C3" s="15"/>
      <c r="D3" s="14"/>
      <c r="E3" s="14"/>
      <c r="G3" s="115"/>
    </row>
    <row r="4" spans="1:11" s="17" customFormat="1" x14ac:dyDescent="0.2">
      <c r="A4" s="16" t="s">
        <v>9</v>
      </c>
      <c r="B4" s="17" t="s">
        <v>58</v>
      </c>
      <c r="G4" s="115"/>
    </row>
    <row r="5" spans="1:11" s="17" customFormat="1" x14ac:dyDescent="0.2">
      <c r="A5" s="16" t="s">
        <v>10</v>
      </c>
      <c r="B5" s="18">
        <v>5</v>
      </c>
      <c r="G5" s="115"/>
    </row>
    <row r="6" spans="1:11" s="17" customFormat="1" ht="14" x14ac:dyDescent="0.15">
      <c r="A6" s="16"/>
      <c r="B6" s="18"/>
    </row>
    <row r="7" spans="1:11" x14ac:dyDescent="0.2">
      <c r="A7" s="147" t="s">
        <v>126</v>
      </c>
      <c r="B7" s="147"/>
      <c r="C7" s="147"/>
      <c r="D7" s="147"/>
      <c r="E7" s="147"/>
      <c r="F7" s="147"/>
      <c r="G7" s="147"/>
      <c r="H7" s="147"/>
    </row>
    <row r="9" spans="1:11" x14ac:dyDescent="0.2">
      <c r="A9" s="20" t="s">
        <v>11</v>
      </c>
      <c r="B9" t="s">
        <v>31</v>
      </c>
      <c r="D9" s="20"/>
      <c r="E9" s="20"/>
    </row>
    <row r="10" spans="1:11" x14ac:dyDescent="0.2">
      <c r="A10" s="20" t="s">
        <v>13</v>
      </c>
      <c r="B10" s="21">
        <v>3</v>
      </c>
      <c r="C10" s="21"/>
      <c r="D10" s="20"/>
      <c r="E10" s="20"/>
    </row>
    <row r="12" spans="1:11" s="118" customFormat="1" x14ac:dyDescent="0.2">
      <c r="A12" s="116" t="s">
        <v>14</v>
      </c>
      <c r="B12" s="122" t="str">
        <f>A13</f>
        <v>ARVC 11N1 Adidas</v>
      </c>
      <c r="C12" s="144"/>
      <c r="D12" s="122" t="str">
        <f>A16</f>
        <v>RA 12 Red</v>
      </c>
      <c r="E12" s="123"/>
      <c r="F12" s="148" t="str">
        <f>A19</f>
        <v>RA 11 Red</v>
      </c>
      <c r="G12" s="123"/>
      <c r="H12" s="116" t="s">
        <v>15</v>
      </c>
      <c r="I12" s="122" t="s">
        <v>16</v>
      </c>
      <c r="J12" s="123"/>
    </row>
    <row r="13" spans="1:11" s="23" customFormat="1" ht="24" customHeight="1" x14ac:dyDescent="0.2">
      <c r="A13" s="128" t="s">
        <v>54</v>
      </c>
      <c r="B13" s="131"/>
      <c r="C13" s="132"/>
      <c r="D13" s="22">
        <v>25</v>
      </c>
      <c r="E13" s="22">
        <v>17</v>
      </c>
      <c r="F13" s="22">
        <v>25</v>
      </c>
      <c r="G13" s="22">
        <v>9</v>
      </c>
      <c r="H13" s="128">
        <v>1</v>
      </c>
      <c r="I13" s="137">
        <v>1</v>
      </c>
      <c r="J13" s="138"/>
    </row>
    <row r="14" spans="1:11" s="23" customFormat="1" ht="24" customHeight="1" x14ac:dyDescent="0.2">
      <c r="A14" s="129"/>
      <c r="B14" s="133"/>
      <c r="C14" s="134"/>
      <c r="D14" s="22">
        <v>25</v>
      </c>
      <c r="E14" s="22">
        <v>17</v>
      </c>
      <c r="F14" s="22">
        <v>25</v>
      </c>
      <c r="G14" s="22">
        <v>7</v>
      </c>
      <c r="H14" s="129"/>
      <c r="I14" s="139"/>
      <c r="J14" s="140"/>
    </row>
    <row r="15" spans="1:11" s="23" customFormat="1" ht="24" customHeight="1" x14ac:dyDescent="0.2">
      <c r="A15" s="130"/>
      <c r="B15" s="135"/>
      <c r="C15" s="136"/>
      <c r="D15" s="22">
        <v>25</v>
      </c>
      <c r="E15" s="22">
        <v>12</v>
      </c>
      <c r="F15" s="22">
        <v>25</v>
      </c>
      <c r="G15" s="22">
        <v>7</v>
      </c>
      <c r="H15" s="130"/>
      <c r="I15" s="141"/>
      <c r="J15" s="142"/>
    </row>
    <row r="16" spans="1:11" s="23" customFormat="1" ht="24" customHeight="1" x14ac:dyDescent="0.2">
      <c r="A16" s="128" t="s">
        <v>97</v>
      </c>
      <c r="B16" s="24">
        <f>IF(E13&gt;0,E13," ")</f>
        <v>17</v>
      </c>
      <c r="C16" s="24">
        <f>IF(D13&gt;0,D13," ")</f>
        <v>25</v>
      </c>
      <c r="D16" s="131"/>
      <c r="E16" s="132"/>
      <c r="F16" s="22">
        <v>23</v>
      </c>
      <c r="G16" s="22">
        <v>25</v>
      </c>
      <c r="H16" s="128">
        <v>2</v>
      </c>
      <c r="I16" s="137">
        <v>2</v>
      </c>
      <c r="J16" s="138"/>
    </row>
    <row r="17" spans="1:11" s="23" customFormat="1" ht="24" customHeight="1" x14ac:dyDescent="0.2">
      <c r="A17" s="129"/>
      <c r="B17" s="24">
        <f>IF(E14&gt;0,E14," ")</f>
        <v>17</v>
      </c>
      <c r="C17" s="24">
        <f>IF(D14&gt;0,D14," ")</f>
        <v>25</v>
      </c>
      <c r="D17" s="133"/>
      <c r="E17" s="134"/>
      <c r="F17" s="22">
        <v>25</v>
      </c>
      <c r="G17" s="22">
        <v>18</v>
      </c>
      <c r="H17" s="129"/>
      <c r="I17" s="139"/>
      <c r="J17" s="140"/>
    </row>
    <row r="18" spans="1:11" s="23" customFormat="1" ht="24" customHeight="1" x14ac:dyDescent="0.2">
      <c r="A18" s="130"/>
      <c r="B18" s="24">
        <f>IF(E15&gt;0,E15," ")</f>
        <v>12</v>
      </c>
      <c r="C18" s="24">
        <f>IF(D15&gt;0,D15," ")</f>
        <v>25</v>
      </c>
      <c r="D18" s="135"/>
      <c r="E18" s="136"/>
      <c r="F18" s="22">
        <v>25</v>
      </c>
      <c r="G18" s="22">
        <v>18</v>
      </c>
      <c r="H18" s="130"/>
      <c r="I18" s="141"/>
      <c r="J18" s="142"/>
    </row>
    <row r="19" spans="1:11" s="23" customFormat="1" ht="24" customHeight="1" x14ac:dyDescent="0.2">
      <c r="A19" s="128" t="s">
        <v>99</v>
      </c>
      <c r="B19" s="24">
        <f>IF(G13&gt;0,G13," ")</f>
        <v>9</v>
      </c>
      <c r="C19" s="24">
        <f>IF(F13&gt;0,F13," ")</f>
        <v>25</v>
      </c>
      <c r="D19" s="24">
        <f>IF(G16&gt;0,G16," ")</f>
        <v>25</v>
      </c>
      <c r="E19" s="24">
        <f>IF(F16&gt;0,F16," ")</f>
        <v>23</v>
      </c>
      <c r="F19" s="131"/>
      <c r="G19" s="132"/>
      <c r="H19" s="128">
        <v>3</v>
      </c>
      <c r="I19" s="137">
        <v>3</v>
      </c>
      <c r="J19" s="138"/>
    </row>
    <row r="20" spans="1:11" s="23" customFormat="1" ht="24" customHeight="1" x14ac:dyDescent="0.2">
      <c r="A20" s="129"/>
      <c r="B20" s="24">
        <f>IF(G14&gt;0,G14," ")</f>
        <v>7</v>
      </c>
      <c r="C20" s="24">
        <f>IF(F14&gt;0,F14," ")</f>
        <v>25</v>
      </c>
      <c r="D20" s="24">
        <f>IF(G17&gt;0,G17," ")</f>
        <v>18</v>
      </c>
      <c r="E20" s="24">
        <f>IF(F17&gt;0,F17," ")</f>
        <v>25</v>
      </c>
      <c r="F20" s="133"/>
      <c r="G20" s="134"/>
      <c r="H20" s="129"/>
      <c r="I20" s="139"/>
      <c r="J20" s="140"/>
    </row>
    <row r="21" spans="1:11" s="23" customFormat="1" ht="24" customHeight="1" x14ac:dyDescent="0.2">
      <c r="A21" s="130"/>
      <c r="B21" s="24">
        <f>IF(G15&gt;0,G15," ")</f>
        <v>7</v>
      </c>
      <c r="C21" s="24">
        <f>IF(F15&gt;0,F15," ")</f>
        <v>25</v>
      </c>
      <c r="D21" s="24">
        <f>IF(G18&gt;0,G18," ")</f>
        <v>18</v>
      </c>
      <c r="E21" s="24">
        <f>IF(F18&gt;0,F18," ")</f>
        <v>25</v>
      </c>
      <c r="F21" s="135"/>
      <c r="G21" s="136"/>
      <c r="H21" s="130"/>
      <c r="I21" s="141"/>
      <c r="J21" s="142"/>
    </row>
    <row r="22" spans="1:11" s="23" customFormat="1" ht="40.5" customHeight="1" x14ac:dyDescent="0.2">
      <c r="A22"/>
      <c r="B22"/>
      <c r="C22"/>
      <c r="D22"/>
      <c r="E22"/>
      <c r="F22"/>
      <c r="G22"/>
      <c r="H22"/>
      <c r="I22"/>
      <c r="J22"/>
      <c r="K22"/>
    </row>
    <row r="23" spans="1:11" x14ac:dyDescent="0.2">
      <c r="B23" s="143" t="s">
        <v>17</v>
      </c>
      <c r="C23" s="143"/>
      <c r="D23" s="143"/>
      <c r="E23" s="143"/>
      <c r="F23" s="143" t="s">
        <v>18</v>
      </c>
      <c r="G23" s="143"/>
      <c r="H23" s="143"/>
      <c r="I23" s="143" t="s">
        <v>19</v>
      </c>
      <c r="J23" s="143"/>
    </row>
    <row r="24" spans="1:11" x14ac:dyDescent="0.2">
      <c r="A24" s="118"/>
      <c r="B24" s="122" t="s">
        <v>20</v>
      </c>
      <c r="C24" s="144"/>
      <c r="D24" s="144" t="s">
        <v>21</v>
      </c>
      <c r="E24" s="144"/>
      <c r="F24" s="144" t="s">
        <v>20</v>
      </c>
      <c r="G24" s="144"/>
      <c r="H24" s="117" t="s">
        <v>21</v>
      </c>
      <c r="I24" s="117" t="s">
        <v>22</v>
      </c>
      <c r="J24" s="117" t="s">
        <v>23</v>
      </c>
      <c r="K24" s="25" t="s">
        <v>24</v>
      </c>
    </row>
    <row r="25" spans="1:11" s="118" customFormat="1" ht="24" customHeight="1" x14ac:dyDescent="0.2">
      <c r="A25" s="11" t="str">
        <f>A13</f>
        <v>ARVC 11N1 Adidas</v>
      </c>
      <c r="B25" s="126">
        <v>6</v>
      </c>
      <c r="C25" s="127"/>
      <c r="D25" s="126"/>
      <c r="E25" s="127"/>
      <c r="F25" s="126"/>
      <c r="G25" s="127"/>
      <c r="H25" s="26"/>
      <c r="I25" s="41">
        <f>IF(D13+D14+D15+F13+F14+F15=0,0,D13+D14+D15+F13+F14+F15)</f>
        <v>150</v>
      </c>
      <c r="J25" s="41">
        <f>E13+E14+E15+G13+G14+G15</f>
        <v>69</v>
      </c>
      <c r="K25" s="41">
        <f>I25-J25</f>
        <v>81</v>
      </c>
    </row>
    <row r="26" spans="1:11" ht="24" customHeight="1" x14ac:dyDescent="0.2">
      <c r="A26" s="11" t="str">
        <f>A16</f>
        <v>RA 12 Red</v>
      </c>
      <c r="B26" s="126">
        <v>2</v>
      </c>
      <c r="C26" s="127"/>
      <c r="D26" s="126">
        <v>4</v>
      </c>
      <c r="E26" s="127"/>
      <c r="F26" s="126"/>
      <c r="G26" s="127"/>
      <c r="H26" s="26"/>
      <c r="I26" s="41">
        <f>IF(B16+B17+B18+F16+F17+F18=0,0,B16+B17+B18+F16+F17+F18)</f>
        <v>119</v>
      </c>
      <c r="J26" s="41">
        <f>C16+C17+C18+G16+G17+G18</f>
        <v>136</v>
      </c>
      <c r="K26" s="41">
        <f>I26-J26</f>
        <v>-17</v>
      </c>
    </row>
    <row r="27" spans="1:11" ht="24" customHeight="1" x14ac:dyDescent="0.2">
      <c r="A27" s="11" t="str">
        <f>A19</f>
        <v>RA 11 Red</v>
      </c>
      <c r="B27" s="126">
        <v>1</v>
      </c>
      <c r="C27" s="127"/>
      <c r="D27" s="126">
        <v>5</v>
      </c>
      <c r="E27" s="127"/>
      <c r="F27" s="126"/>
      <c r="G27" s="127"/>
      <c r="H27" s="26"/>
      <c r="I27" s="41">
        <f>B19+B20+B21+D19+D20+D21</f>
        <v>84</v>
      </c>
      <c r="J27" s="41">
        <f>C19+C20+C21+E19+E20+E21</f>
        <v>148</v>
      </c>
      <c r="K27" s="41">
        <f>I27-J27</f>
        <v>-64</v>
      </c>
    </row>
    <row r="28" spans="1:11" x14ac:dyDescent="0.2">
      <c r="A28" s="27"/>
      <c r="B28" s="149">
        <f>SUM(B25:C27)</f>
        <v>9</v>
      </c>
      <c r="C28" s="149"/>
      <c r="D28" s="149">
        <f>SUM(D25:E27)</f>
        <v>9</v>
      </c>
      <c r="E28" s="149"/>
      <c r="F28" s="149">
        <f>SUM(F25:G27)</f>
        <v>0</v>
      </c>
      <c r="G28" s="149"/>
      <c r="H28" s="28">
        <f>SUM(H25:H27)</f>
        <v>0</v>
      </c>
      <c r="I28" s="28">
        <f>SUM(I25:I27)</f>
        <v>353</v>
      </c>
      <c r="J28" s="28">
        <f>SUM(J25:J27)</f>
        <v>353</v>
      </c>
      <c r="K28" s="28">
        <f>SUM(K25:K27)</f>
        <v>0</v>
      </c>
    </row>
    <row r="29" spans="1:11" ht="24" customHeight="1" x14ac:dyDescent="0.2"/>
    <row r="30" spans="1:11" ht="24" customHeight="1" x14ac:dyDescent="0.2">
      <c r="A30" s="116"/>
      <c r="B30" s="122" t="s">
        <v>25</v>
      </c>
      <c r="C30" s="123"/>
      <c r="D30" s="122" t="s">
        <v>25</v>
      </c>
      <c r="E30" s="123"/>
      <c r="F30" s="124" t="s">
        <v>26</v>
      </c>
      <c r="G30" s="124"/>
      <c r="H30" s="125"/>
      <c r="I30" s="125"/>
      <c r="J30" s="125"/>
      <c r="K30" s="125"/>
    </row>
    <row r="31" spans="1:11" ht="18" customHeight="1" x14ac:dyDescent="0.2">
      <c r="A31" s="116" t="s">
        <v>27</v>
      </c>
      <c r="B31" s="122" t="str">
        <f>A13</f>
        <v>ARVC 11N1 Adidas</v>
      </c>
      <c r="C31" s="123"/>
      <c r="D31" s="122" t="str">
        <f>A19</f>
        <v>RA 11 Red</v>
      </c>
      <c r="E31" s="123"/>
      <c r="F31" s="124" t="str">
        <f>A16</f>
        <v>RA 12 Red</v>
      </c>
      <c r="G31" s="124"/>
      <c r="H31" s="125"/>
      <c r="I31" s="125"/>
      <c r="J31" s="125"/>
      <c r="K31" s="125"/>
    </row>
    <row r="32" spans="1:11" ht="18" customHeight="1" x14ac:dyDescent="0.2">
      <c r="A32" s="116" t="s">
        <v>28</v>
      </c>
      <c r="B32" s="122" t="str">
        <f>A16</f>
        <v>RA 12 Red</v>
      </c>
      <c r="C32" s="123"/>
      <c r="D32" s="122" t="str">
        <f>A19</f>
        <v>RA 11 Red</v>
      </c>
      <c r="E32" s="123"/>
      <c r="F32" s="124" t="str">
        <f>A13</f>
        <v>ARVC 11N1 Adidas</v>
      </c>
      <c r="G32" s="124"/>
      <c r="H32" s="29"/>
      <c r="I32" s="29"/>
      <c r="J32" s="29"/>
      <c r="K32" s="29"/>
    </row>
    <row r="33" spans="1:11" ht="18" customHeight="1" x14ac:dyDescent="0.2">
      <c r="A33" s="116" t="s">
        <v>29</v>
      </c>
      <c r="B33" s="122" t="str">
        <f>A13</f>
        <v>ARVC 11N1 Adidas</v>
      </c>
      <c r="C33" s="123"/>
      <c r="D33" s="122" t="str">
        <f>A16</f>
        <v>RA 12 Red</v>
      </c>
      <c r="E33" s="123"/>
      <c r="F33" s="124" t="str">
        <f>A19</f>
        <v>RA 11 Red</v>
      </c>
      <c r="G33" s="124"/>
      <c r="H33" s="125"/>
      <c r="I33" s="125"/>
      <c r="J33" s="125"/>
      <c r="K33" s="125"/>
    </row>
    <row r="34" spans="1:11" ht="18" customHeight="1" x14ac:dyDescent="0.2">
      <c r="F34" s="27"/>
      <c r="G34" s="27"/>
      <c r="H34" s="125"/>
      <c r="I34" s="125"/>
      <c r="J34" s="125"/>
      <c r="K34" s="125"/>
    </row>
    <row r="35" spans="1:11" ht="18" customHeight="1" x14ac:dyDescent="0.2">
      <c r="A35" s="121"/>
      <c r="B35" s="121"/>
      <c r="C35" s="121"/>
      <c r="D35" s="121"/>
      <c r="E35" s="121"/>
      <c r="F35" s="121"/>
      <c r="G35" s="115"/>
    </row>
    <row r="36" spans="1:11" ht="18" customHeight="1" x14ac:dyDescent="0.2">
      <c r="A36" s="151"/>
      <c r="B36" s="151"/>
      <c r="C36" s="151"/>
      <c r="D36" s="151"/>
      <c r="E36" s="151"/>
      <c r="F36" s="151"/>
      <c r="G36" s="151"/>
      <c r="H36" s="151"/>
    </row>
    <row r="37" spans="1:11" ht="18" customHeight="1" x14ac:dyDescent="0.2"/>
    <row r="38" spans="1:11" ht="18" customHeight="1" x14ac:dyDescent="0.2"/>
  </sheetData>
  <mergeCells count="55">
    <mergeCell ref="A35:F35"/>
    <mergeCell ref="A36:H36"/>
    <mergeCell ref="F19:G21"/>
    <mergeCell ref="H19:H21"/>
    <mergeCell ref="I19:J21"/>
    <mergeCell ref="B23:E23"/>
    <mergeCell ref="F23:H23"/>
    <mergeCell ref="I23:J23"/>
    <mergeCell ref="A19:A21"/>
    <mergeCell ref="B26:C26"/>
    <mergeCell ref="D26:E26"/>
    <mergeCell ref="F26:G26"/>
    <mergeCell ref="H30:K30"/>
    <mergeCell ref="H31:K31"/>
    <mergeCell ref="B30:C30"/>
    <mergeCell ref="D30:E30"/>
    <mergeCell ref="A7:H7"/>
    <mergeCell ref="A1:K1"/>
    <mergeCell ref="A2:K2"/>
    <mergeCell ref="H16:H18"/>
    <mergeCell ref="I16:J18"/>
    <mergeCell ref="B12:C12"/>
    <mergeCell ref="D12:E12"/>
    <mergeCell ref="F12:G12"/>
    <mergeCell ref="I12:J12"/>
    <mergeCell ref="H13:H15"/>
    <mergeCell ref="I13:J15"/>
    <mergeCell ref="A13:A15"/>
    <mergeCell ref="B13:C15"/>
    <mergeCell ref="A16:A18"/>
    <mergeCell ref="D16:E18"/>
    <mergeCell ref="F30:G30"/>
    <mergeCell ref="B31:C31"/>
    <mergeCell ref="D31:E31"/>
    <mergeCell ref="F31:G31"/>
    <mergeCell ref="F32:G32"/>
    <mergeCell ref="B32:C32"/>
    <mergeCell ref="D32:E32"/>
    <mergeCell ref="B28:C28"/>
    <mergeCell ref="D28:E28"/>
    <mergeCell ref="F28:G28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33:C33"/>
    <mergeCell ref="D33:E33"/>
    <mergeCell ref="F33:G33"/>
    <mergeCell ref="H33:K33"/>
    <mergeCell ref="H34:K34"/>
  </mergeCells>
  <phoneticPr fontId="13" type="noConversion"/>
  <printOptions horizontalCentered="1" verticalCentered="1"/>
  <pageMargins left="0" right="0" top="0.2" bottom="0.2" header="0.5" footer="0.5"/>
  <pageSetup scale="70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C9F62-AD1C-B44F-B543-624A9DF5F089}">
  <dimension ref="A1:L42"/>
  <sheetViews>
    <sheetView topLeftCell="A5" workbookViewId="0">
      <selection activeCell="A16" sqref="A16:A18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145" t="s">
        <v>83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ht="20" x14ac:dyDescent="0.2">
      <c r="A2" s="146">
        <v>43575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ht="18" x14ac:dyDescent="0.2">
      <c r="A3" s="14" t="s">
        <v>8</v>
      </c>
      <c r="B3" s="38" t="s">
        <v>30</v>
      </c>
      <c r="C3" s="15"/>
      <c r="D3" s="14"/>
      <c r="E3" s="14"/>
      <c r="F3" s="14"/>
      <c r="G3" s="14"/>
      <c r="H3" s="69"/>
    </row>
    <row r="4" spans="1:12" s="17" customFormat="1" x14ac:dyDescent="0.2">
      <c r="A4" s="16" t="s">
        <v>9</v>
      </c>
      <c r="B4" s="17" t="s">
        <v>127</v>
      </c>
      <c r="H4" s="69"/>
    </row>
    <row r="5" spans="1:12" s="17" customFormat="1" x14ac:dyDescent="0.2">
      <c r="A5" s="16" t="s">
        <v>10</v>
      </c>
      <c r="B5" s="56" t="s">
        <v>150</v>
      </c>
      <c r="H5" s="69"/>
    </row>
    <row r="6" spans="1:12" x14ac:dyDescent="0.2">
      <c r="C6" s="9"/>
      <c r="H6" s="69"/>
    </row>
    <row r="7" spans="1:12" s="19" customFormat="1" ht="14" x14ac:dyDescent="0.15">
      <c r="A7" s="152" t="s">
        <v>105</v>
      </c>
      <c r="B7" s="152"/>
      <c r="C7" s="152"/>
      <c r="D7" s="152"/>
      <c r="E7" s="152"/>
      <c r="F7" s="152"/>
      <c r="G7" s="152"/>
      <c r="H7" s="152"/>
      <c r="I7" s="30"/>
      <c r="J7" s="30"/>
      <c r="K7" s="30"/>
      <c r="L7" s="30"/>
    </row>
    <row r="8" spans="1:12" x14ac:dyDescent="0.2">
      <c r="B8" s="12"/>
    </row>
    <row r="9" spans="1:12" x14ac:dyDescent="0.2">
      <c r="A9" s="20" t="s">
        <v>11</v>
      </c>
      <c r="B9" s="12" t="s">
        <v>32</v>
      </c>
      <c r="D9" s="20"/>
      <c r="E9" s="20"/>
      <c r="F9" s="20"/>
      <c r="G9" s="20"/>
    </row>
    <row r="10" spans="1:12" x14ac:dyDescent="0.2">
      <c r="A10" s="20" t="s">
        <v>13</v>
      </c>
      <c r="B10" s="21">
        <v>4</v>
      </c>
      <c r="C10" s="21"/>
      <c r="D10" s="20"/>
      <c r="E10" s="20"/>
      <c r="F10" s="20"/>
      <c r="G10" s="20"/>
    </row>
    <row r="12" spans="1:12" s="85" customFormat="1" x14ac:dyDescent="0.2">
      <c r="A12" s="70" t="s">
        <v>14</v>
      </c>
      <c r="B12" s="122" t="str">
        <f>A13</f>
        <v>RA 12 Black</v>
      </c>
      <c r="C12" s="144"/>
      <c r="D12" s="122" t="str">
        <f>A16</f>
        <v>RA 12 White</v>
      </c>
      <c r="E12" s="123"/>
      <c r="F12" s="122" t="str">
        <f>A19</f>
        <v>RA 11 Black</v>
      </c>
      <c r="G12" s="123"/>
      <c r="H12" s="148" t="str">
        <f>A22</f>
        <v>RA 10 Red</v>
      </c>
      <c r="I12" s="123"/>
      <c r="J12" s="70" t="s">
        <v>15</v>
      </c>
      <c r="K12" s="122" t="s">
        <v>16</v>
      </c>
      <c r="L12" s="123"/>
    </row>
    <row r="13" spans="1:12" s="23" customFormat="1" ht="24" customHeight="1" x14ac:dyDescent="0.2">
      <c r="A13" s="128" t="s">
        <v>100</v>
      </c>
      <c r="B13" s="131"/>
      <c r="C13" s="132"/>
      <c r="D13" s="22">
        <v>25</v>
      </c>
      <c r="E13" s="22">
        <v>17</v>
      </c>
      <c r="F13" s="22">
        <v>25</v>
      </c>
      <c r="G13" s="22">
        <v>21</v>
      </c>
      <c r="H13" s="22">
        <v>25</v>
      </c>
      <c r="I13" s="22">
        <v>11</v>
      </c>
      <c r="J13" s="128">
        <v>1</v>
      </c>
      <c r="K13" s="137">
        <v>1</v>
      </c>
      <c r="L13" s="138"/>
    </row>
    <row r="14" spans="1:12" s="23" customFormat="1" ht="24" customHeight="1" x14ac:dyDescent="0.2">
      <c r="A14" s="129"/>
      <c r="B14" s="133"/>
      <c r="C14" s="134"/>
      <c r="D14" s="22">
        <v>25</v>
      </c>
      <c r="E14" s="22">
        <v>15</v>
      </c>
      <c r="F14" s="22">
        <v>25</v>
      </c>
      <c r="G14" s="22">
        <v>14</v>
      </c>
      <c r="H14" s="22">
        <v>25</v>
      </c>
      <c r="I14" s="22">
        <v>10</v>
      </c>
      <c r="J14" s="129"/>
      <c r="K14" s="139"/>
      <c r="L14" s="140"/>
    </row>
    <row r="15" spans="1:12" s="23" customFormat="1" ht="24" customHeight="1" x14ac:dyDescent="0.2">
      <c r="A15" s="130"/>
      <c r="B15" s="135"/>
      <c r="C15" s="136"/>
      <c r="D15" s="22"/>
      <c r="E15" s="22"/>
      <c r="F15" s="22"/>
      <c r="G15" s="22"/>
      <c r="H15" s="22"/>
      <c r="I15" s="22"/>
      <c r="J15" s="130"/>
      <c r="K15" s="141"/>
      <c r="L15" s="142"/>
    </row>
    <row r="16" spans="1:12" s="23" customFormat="1" ht="24" customHeight="1" x14ac:dyDescent="0.2">
      <c r="A16" s="128" t="s">
        <v>96</v>
      </c>
      <c r="B16" s="24">
        <f>IF(E13&gt;0,E13," ")</f>
        <v>17</v>
      </c>
      <c r="C16" s="24">
        <f>IF(D13&gt;0,D13," ")</f>
        <v>25</v>
      </c>
      <c r="D16" s="131"/>
      <c r="E16" s="132"/>
      <c r="F16" s="22">
        <v>25</v>
      </c>
      <c r="G16" s="22">
        <v>20</v>
      </c>
      <c r="H16" s="22">
        <v>25</v>
      </c>
      <c r="I16" s="22">
        <v>10</v>
      </c>
      <c r="J16" s="128">
        <v>2</v>
      </c>
      <c r="K16" s="137">
        <v>3</v>
      </c>
      <c r="L16" s="138"/>
    </row>
    <row r="17" spans="1:12" s="23" customFormat="1" ht="24" customHeight="1" x14ac:dyDescent="0.2">
      <c r="A17" s="129"/>
      <c r="B17" s="24">
        <f>IF(E14&gt;0,E14," ")</f>
        <v>15</v>
      </c>
      <c r="C17" s="24">
        <f>IF(D14&gt;0,D14," ")</f>
        <v>25</v>
      </c>
      <c r="D17" s="133"/>
      <c r="E17" s="134"/>
      <c r="F17" s="22">
        <v>18</v>
      </c>
      <c r="G17" s="22">
        <v>25</v>
      </c>
      <c r="H17" s="22">
        <v>25</v>
      </c>
      <c r="I17" s="22">
        <v>8</v>
      </c>
      <c r="J17" s="129"/>
      <c r="K17" s="139"/>
      <c r="L17" s="140"/>
    </row>
    <row r="18" spans="1:12" s="23" customFormat="1" ht="24" customHeight="1" x14ac:dyDescent="0.2">
      <c r="A18" s="130"/>
      <c r="B18" s="24"/>
      <c r="C18" s="24"/>
      <c r="D18" s="135"/>
      <c r="E18" s="136"/>
      <c r="F18" s="22"/>
      <c r="G18" s="22"/>
      <c r="H18" s="22"/>
      <c r="I18" s="22"/>
      <c r="J18" s="130"/>
      <c r="K18" s="141"/>
      <c r="L18" s="142"/>
    </row>
    <row r="19" spans="1:12" s="23" customFormat="1" ht="24" customHeight="1" x14ac:dyDescent="0.2">
      <c r="A19" s="128" t="s">
        <v>147</v>
      </c>
      <c r="B19" s="24">
        <f>IF(G13&gt;0,G13," ")</f>
        <v>21</v>
      </c>
      <c r="C19" s="24">
        <f>IF(F13&gt;0,F13," ")</f>
        <v>25</v>
      </c>
      <c r="D19" s="24">
        <f>IF(G16&gt;0,G16," ")</f>
        <v>20</v>
      </c>
      <c r="E19" s="24">
        <f>IF(F16&gt;0,F16," ")</f>
        <v>25</v>
      </c>
      <c r="F19" s="31"/>
      <c r="G19" s="31"/>
      <c r="H19" s="22">
        <v>25</v>
      </c>
      <c r="I19" s="22">
        <v>8</v>
      </c>
      <c r="J19" s="128">
        <v>3</v>
      </c>
      <c r="K19" s="137">
        <v>2</v>
      </c>
      <c r="L19" s="138"/>
    </row>
    <row r="20" spans="1:12" s="23" customFormat="1" ht="24" customHeight="1" x14ac:dyDescent="0.2">
      <c r="A20" s="129"/>
      <c r="B20" s="24">
        <f>IF(G14&gt;0,G14," ")</f>
        <v>14</v>
      </c>
      <c r="C20" s="24">
        <f>IF(F14&gt;0,F14," ")</f>
        <v>25</v>
      </c>
      <c r="D20" s="24">
        <f>IF(G17&gt;0,G17," ")</f>
        <v>25</v>
      </c>
      <c r="E20" s="24">
        <f>IF(F17&gt;0,F17," ")</f>
        <v>18</v>
      </c>
      <c r="F20" s="31"/>
      <c r="G20" s="31"/>
      <c r="H20" s="22">
        <v>25</v>
      </c>
      <c r="I20" s="22">
        <v>16</v>
      </c>
      <c r="J20" s="129"/>
      <c r="K20" s="139"/>
      <c r="L20" s="140"/>
    </row>
    <row r="21" spans="1:12" s="23" customFormat="1" ht="24" customHeight="1" x14ac:dyDescent="0.2">
      <c r="A21" s="130"/>
      <c r="B21" s="24"/>
      <c r="C21" s="24"/>
      <c r="D21" s="24"/>
      <c r="E21" s="24"/>
      <c r="F21" s="31"/>
      <c r="G21" s="31"/>
      <c r="H21" s="22"/>
      <c r="I21" s="22"/>
      <c r="J21" s="130"/>
      <c r="K21" s="141"/>
      <c r="L21" s="142"/>
    </row>
    <row r="22" spans="1:12" s="23" customFormat="1" ht="24" customHeight="1" x14ac:dyDescent="0.2">
      <c r="A22" s="128" t="s">
        <v>98</v>
      </c>
      <c r="B22" s="24">
        <f>IF(I13&gt;0,I13," ")</f>
        <v>11</v>
      </c>
      <c r="C22" s="24">
        <f>IF(H13&gt;0,H13," ")</f>
        <v>25</v>
      </c>
      <c r="D22" s="24">
        <f>IF(I16&gt;0,I16," ")</f>
        <v>10</v>
      </c>
      <c r="E22" s="24">
        <f>IF(H16&gt;0,H16," ")</f>
        <v>25</v>
      </c>
      <c r="F22" s="24">
        <f>IF(I19&gt;0,I19," ")</f>
        <v>8</v>
      </c>
      <c r="G22" s="24">
        <f>IF(H19&gt;0,H19," ")</f>
        <v>25</v>
      </c>
      <c r="H22" s="131"/>
      <c r="I22" s="132"/>
      <c r="J22" s="128">
        <v>4</v>
      </c>
      <c r="K22" s="137">
        <v>4</v>
      </c>
      <c r="L22" s="138"/>
    </row>
    <row r="23" spans="1:12" s="23" customFormat="1" ht="24" customHeight="1" x14ac:dyDescent="0.2">
      <c r="A23" s="129"/>
      <c r="B23" s="24">
        <f>IF(I14&gt;0,I14," ")</f>
        <v>10</v>
      </c>
      <c r="C23" s="24">
        <f>IF(H14&gt;0,H14," ")</f>
        <v>25</v>
      </c>
      <c r="D23" s="24">
        <f>IF(I17&gt;0,I17," ")</f>
        <v>8</v>
      </c>
      <c r="E23" s="24">
        <f>IF(H17&gt;0,H17," ")</f>
        <v>25</v>
      </c>
      <c r="F23" s="24">
        <f>IF(I20&gt;0,I20," ")</f>
        <v>16</v>
      </c>
      <c r="G23" s="24">
        <f>IF(H20&gt;0,H20," ")</f>
        <v>25</v>
      </c>
      <c r="H23" s="133"/>
      <c r="I23" s="134"/>
      <c r="J23" s="129"/>
      <c r="K23" s="139"/>
      <c r="L23" s="140"/>
    </row>
    <row r="24" spans="1:12" s="23" customFormat="1" ht="24" customHeight="1" x14ac:dyDescent="0.2">
      <c r="A24" s="130"/>
      <c r="B24" s="24"/>
      <c r="C24" s="24"/>
      <c r="D24" s="24"/>
      <c r="E24" s="24"/>
      <c r="F24" s="24"/>
      <c r="G24" s="24"/>
      <c r="H24" s="135"/>
      <c r="I24" s="136"/>
      <c r="J24" s="130"/>
      <c r="K24" s="141"/>
      <c r="L24" s="142"/>
    </row>
    <row r="25" spans="1:12" s="23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143" t="s">
        <v>17</v>
      </c>
      <c r="C26" s="143"/>
      <c r="D26" s="143"/>
      <c r="E26" s="72"/>
      <c r="F26" s="143" t="s">
        <v>18</v>
      </c>
      <c r="G26" s="143"/>
      <c r="H26" s="143"/>
      <c r="I26" s="143" t="s">
        <v>19</v>
      </c>
      <c r="J26" s="143"/>
    </row>
    <row r="27" spans="1:12" x14ac:dyDescent="0.2">
      <c r="A27" s="85"/>
      <c r="B27" s="122" t="s">
        <v>20</v>
      </c>
      <c r="C27" s="144"/>
      <c r="D27" s="144" t="s">
        <v>21</v>
      </c>
      <c r="E27" s="144"/>
      <c r="F27" s="144" t="s">
        <v>20</v>
      </c>
      <c r="G27" s="144"/>
      <c r="H27" s="71" t="s">
        <v>21</v>
      </c>
      <c r="I27" s="71" t="s">
        <v>22</v>
      </c>
      <c r="J27" s="71" t="s">
        <v>23</v>
      </c>
      <c r="K27" s="25" t="s">
        <v>24</v>
      </c>
    </row>
    <row r="28" spans="1:12" s="85" customFormat="1" ht="24" customHeight="1" x14ac:dyDescent="0.2">
      <c r="A28" s="11" t="str">
        <f>A13</f>
        <v>RA 12 Black</v>
      </c>
      <c r="B28" s="126">
        <v>6</v>
      </c>
      <c r="C28" s="127"/>
      <c r="D28" s="126"/>
      <c r="E28" s="127"/>
      <c r="F28" s="126"/>
      <c r="G28" s="127"/>
      <c r="H28" s="26"/>
      <c r="I28" s="41">
        <f>D13+D14+D15+F13+F14+F15+H13+H14+H15</f>
        <v>150</v>
      </c>
      <c r="J28" s="41">
        <f>E13+E14+E15+G13+G14+G15+I13+I14+I15</f>
        <v>88</v>
      </c>
      <c r="K28" s="41">
        <f>I28-J28</f>
        <v>62</v>
      </c>
    </row>
    <row r="29" spans="1:12" ht="24" customHeight="1" x14ac:dyDescent="0.2">
      <c r="A29" s="11" t="str">
        <f>A16</f>
        <v>RA 12 White</v>
      </c>
      <c r="B29" s="126">
        <v>2</v>
      </c>
      <c r="C29" s="127"/>
      <c r="D29" s="126">
        <v>4</v>
      </c>
      <c r="E29" s="127"/>
      <c r="F29" s="126"/>
      <c r="G29" s="127"/>
      <c r="H29" s="26"/>
      <c r="I29" s="41">
        <f>B16+B17+B18+F16+F17+F18+H16+H17+H18</f>
        <v>125</v>
      </c>
      <c r="J29" s="41">
        <f>C16+C17+C18+G16+G17+G18+I16+I17+I18</f>
        <v>113</v>
      </c>
      <c r="K29" s="41">
        <f>I29-J29</f>
        <v>12</v>
      </c>
    </row>
    <row r="30" spans="1:12" ht="24" customHeight="1" x14ac:dyDescent="0.2">
      <c r="A30" s="11" t="str">
        <f>A19</f>
        <v>RA 11 Black</v>
      </c>
      <c r="B30" s="126">
        <v>4</v>
      </c>
      <c r="C30" s="127"/>
      <c r="D30" s="126">
        <v>2</v>
      </c>
      <c r="E30" s="127"/>
      <c r="F30" s="126"/>
      <c r="G30" s="127"/>
      <c r="H30" s="26"/>
      <c r="I30" s="41">
        <f>B19+B20+B21+D19+D20+D21+H19+H20+H21</f>
        <v>130</v>
      </c>
      <c r="J30" s="41">
        <f>C19+C20+C21+E19+E20+E21+I19+I20+I21</f>
        <v>117</v>
      </c>
      <c r="K30" s="41">
        <f>I30-J30</f>
        <v>13</v>
      </c>
    </row>
    <row r="31" spans="1:12" ht="24" customHeight="1" x14ac:dyDescent="0.2">
      <c r="A31" s="11" t="str">
        <f>A22</f>
        <v>RA 10 Red</v>
      </c>
      <c r="B31" s="126"/>
      <c r="C31" s="127"/>
      <c r="D31" s="126">
        <v>6</v>
      </c>
      <c r="E31" s="127"/>
      <c r="F31" s="126"/>
      <c r="G31" s="127"/>
      <c r="H31" s="26"/>
      <c r="I31" s="41">
        <f>B22+B23+B24+D22+D23+D24+F22+F23+F24</f>
        <v>63</v>
      </c>
      <c r="J31" s="41">
        <f>C22+C23+C24+E22+E23+E24+G22+G23+G24</f>
        <v>150</v>
      </c>
      <c r="K31" s="41">
        <f>I31-J31</f>
        <v>-87</v>
      </c>
    </row>
    <row r="32" spans="1:12" x14ac:dyDescent="0.2">
      <c r="A32" s="27"/>
      <c r="B32" s="149">
        <f>SUM(B28:C31)</f>
        <v>12</v>
      </c>
      <c r="C32" s="149"/>
      <c r="D32" s="149">
        <f>SUM(D28:E31)</f>
        <v>12</v>
      </c>
      <c r="E32" s="149"/>
      <c r="F32" s="149">
        <f>SUM(F28:G31)</f>
        <v>0</v>
      </c>
      <c r="G32" s="149"/>
      <c r="H32" s="28">
        <f>SUM(H28:H31)</f>
        <v>0</v>
      </c>
      <c r="I32" s="28">
        <f>SUM(I28:I31)</f>
        <v>468</v>
      </c>
      <c r="J32" s="28">
        <f>SUM(J28:J31)</f>
        <v>468</v>
      </c>
      <c r="K32" s="28">
        <f>SUM(K28:K31)</f>
        <v>0</v>
      </c>
    </row>
    <row r="33" spans="1:12" ht="18" customHeight="1" x14ac:dyDescent="0.2"/>
    <row r="34" spans="1:12" ht="18" customHeight="1" x14ac:dyDescent="0.2">
      <c r="A34" s="70"/>
      <c r="B34" s="122" t="s">
        <v>25</v>
      </c>
      <c r="C34" s="123"/>
      <c r="D34" s="122" t="s">
        <v>25</v>
      </c>
      <c r="E34" s="123"/>
      <c r="F34" s="124" t="s">
        <v>26</v>
      </c>
      <c r="G34" s="124"/>
      <c r="I34" s="125"/>
      <c r="J34" s="125"/>
      <c r="K34" s="125"/>
      <c r="L34" s="125"/>
    </row>
    <row r="35" spans="1:12" ht="18" customHeight="1" x14ac:dyDescent="0.2">
      <c r="A35" s="70" t="s">
        <v>27</v>
      </c>
      <c r="B35" s="122" t="str">
        <f>A28</f>
        <v>RA 12 Black</v>
      </c>
      <c r="C35" s="123"/>
      <c r="D35" s="122" t="str">
        <f>A30</f>
        <v>RA 11 Black</v>
      </c>
      <c r="E35" s="123"/>
      <c r="F35" s="124" t="str">
        <f>A16</f>
        <v>RA 12 White</v>
      </c>
      <c r="G35" s="124"/>
      <c r="I35" s="125"/>
      <c r="J35" s="125"/>
      <c r="K35" s="125"/>
      <c r="L35" s="125"/>
    </row>
    <row r="36" spans="1:12" ht="18" customHeight="1" x14ac:dyDescent="0.2">
      <c r="A36" s="70" t="s">
        <v>28</v>
      </c>
      <c r="B36" s="122" t="str">
        <f>A16</f>
        <v>RA 12 White</v>
      </c>
      <c r="C36" s="123"/>
      <c r="D36" s="122" t="str">
        <f>A22</f>
        <v>RA 10 Red</v>
      </c>
      <c r="E36" s="123"/>
      <c r="F36" s="124" t="str">
        <f>A13</f>
        <v>RA 12 Black</v>
      </c>
      <c r="G36" s="124"/>
      <c r="I36" s="29"/>
      <c r="J36" s="29"/>
      <c r="K36" s="29"/>
      <c r="L36" s="29"/>
    </row>
    <row r="37" spans="1:12" ht="18" customHeight="1" x14ac:dyDescent="0.2">
      <c r="A37" s="70" t="s">
        <v>29</v>
      </c>
      <c r="B37" s="122" t="str">
        <f>A28</f>
        <v>RA 12 Black</v>
      </c>
      <c r="C37" s="123"/>
      <c r="D37" s="122" t="str">
        <f>A31</f>
        <v>RA 10 Red</v>
      </c>
      <c r="E37" s="123"/>
      <c r="F37" s="124" t="str">
        <f>A30</f>
        <v>RA 11 Black</v>
      </c>
      <c r="G37" s="124"/>
      <c r="I37" s="125"/>
      <c r="J37" s="125"/>
      <c r="K37" s="125"/>
      <c r="L37" s="125"/>
    </row>
    <row r="38" spans="1:12" ht="18" customHeight="1" x14ac:dyDescent="0.2">
      <c r="A38" s="70" t="s">
        <v>33</v>
      </c>
      <c r="B38" s="122" t="str">
        <f>A29</f>
        <v>RA 12 White</v>
      </c>
      <c r="C38" s="123"/>
      <c r="D38" s="122" t="str">
        <f>A30</f>
        <v>RA 11 Black</v>
      </c>
      <c r="E38" s="123"/>
      <c r="F38" s="124" t="str">
        <f>A28</f>
        <v>RA 12 Black</v>
      </c>
      <c r="G38" s="124"/>
      <c r="I38" s="125"/>
      <c r="J38" s="125"/>
      <c r="K38" s="125"/>
      <c r="L38" s="125"/>
    </row>
    <row r="39" spans="1:12" x14ac:dyDescent="0.2">
      <c r="A39" s="70" t="s">
        <v>34</v>
      </c>
      <c r="B39" s="122" t="str">
        <f>A30</f>
        <v>RA 11 Black</v>
      </c>
      <c r="C39" s="123"/>
      <c r="D39" s="122" t="str">
        <f>A31</f>
        <v>RA 10 Red</v>
      </c>
      <c r="E39" s="123"/>
      <c r="F39" s="124" t="str">
        <f>A16</f>
        <v>RA 12 White</v>
      </c>
      <c r="G39" s="124"/>
    </row>
    <row r="40" spans="1:12" x14ac:dyDescent="0.2">
      <c r="A40" s="70" t="s">
        <v>35</v>
      </c>
      <c r="B40" s="122" t="str">
        <f>A13</f>
        <v>RA 12 Black</v>
      </c>
      <c r="C40" s="123"/>
      <c r="D40" s="122" t="str">
        <f>A29</f>
        <v>RA 12 White</v>
      </c>
      <c r="E40" s="123"/>
      <c r="F40" s="124" t="str">
        <f>A22</f>
        <v>RA 10 Red</v>
      </c>
      <c r="G40" s="124"/>
    </row>
    <row r="41" spans="1:12" x14ac:dyDescent="0.2">
      <c r="H41" s="27"/>
      <c r="I41" s="27"/>
    </row>
    <row r="42" spans="1:12" x14ac:dyDescent="0.2">
      <c r="A42" s="121"/>
      <c r="B42" s="121"/>
      <c r="C42" s="121"/>
      <c r="D42" s="121"/>
      <c r="E42" s="121"/>
      <c r="F42" s="121"/>
      <c r="G42" s="121"/>
      <c r="H42" s="121"/>
      <c r="I42" s="69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B34:C34"/>
    <mergeCell ref="D34:E34"/>
    <mergeCell ref="F34:G34"/>
    <mergeCell ref="I34:L34"/>
    <mergeCell ref="B35:C35"/>
    <mergeCell ref="D35:E35"/>
    <mergeCell ref="F35:G35"/>
    <mergeCell ref="I35:L35"/>
    <mergeCell ref="A1:L1"/>
    <mergeCell ref="A2:L2"/>
    <mergeCell ref="A7:H7"/>
    <mergeCell ref="H12:I12"/>
    <mergeCell ref="K12:L12"/>
    <mergeCell ref="B12:C12"/>
    <mergeCell ref="D12:E12"/>
    <mergeCell ref="F12:G12"/>
    <mergeCell ref="J13:J15"/>
    <mergeCell ref="K13:L15"/>
    <mergeCell ref="J16:J18"/>
    <mergeCell ref="K16:L18"/>
    <mergeCell ref="J19:J21"/>
    <mergeCell ref="K19:L21"/>
    <mergeCell ref="A22:A24"/>
    <mergeCell ref="H22:I24"/>
    <mergeCell ref="J22:J24"/>
    <mergeCell ref="K22:L24"/>
    <mergeCell ref="B30:C30"/>
    <mergeCell ref="D30:E30"/>
    <mergeCell ref="F30:G30"/>
    <mergeCell ref="B26:D26"/>
    <mergeCell ref="F26:H26"/>
    <mergeCell ref="I26:J26"/>
    <mergeCell ref="B29:C29"/>
    <mergeCell ref="D29:E29"/>
    <mergeCell ref="F29:G29"/>
    <mergeCell ref="F27:G27"/>
    <mergeCell ref="F31:G31"/>
    <mergeCell ref="B32:C32"/>
    <mergeCell ref="D32:E32"/>
    <mergeCell ref="F32:G32"/>
    <mergeCell ref="A13:A15"/>
    <mergeCell ref="B13:C15"/>
    <mergeCell ref="A16:A18"/>
    <mergeCell ref="D16:E18"/>
    <mergeCell ref="B31:C31"/>
    <mergeCell ref="D31:E31"/>
    <mergeCell ref="A19:A21"/>
    <mergeCell ref="B28:C28"/>
    <mergeCell ref="D28:E28"/>
    <mergeCell ref="F28:G28"/>
    <mergeCell ref="B27:C27"/>
    <mergeCell ref="D27:E27"/>
  </mergeCells>
  <pageMargins left="0" right="0" top="0.2" bottom="0.2" header="0.3" footer="0.3"/>
  <pageSetup scale="65"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DE268-EE00-7445-BE4D-75F3F578AD89}">
  <sheetPr>
    <tabColor rgb="FF00B050"/>
    <pageSetUpPr fitToPage="1"/>
  </sheetPr>
  <dimension ref="A1:E65"/>
  <sheetViews>
    <sheetView topLeftCell="A32" workbookViewId="0">
      <selection activeCell="B55" sqref="B55"/>
    </sheetView>
  </sheetViews>
  <sheetFormatPr baseColWidth="10" defaultColWidth="8.83203125" defaultRowHeight="13" x14ac:dyDescent="0.15"/>
  <cols>
    <col min="1" max="1" width="30.6640625" style="48" customWidth="1"/>
    <col min="2" max="4" width="32.6640625" style="48" customWidth="1"/>
    <col min="5" max="5" width="30.6640625" style="48" customWidth="1"/>
    <col min="6" max="16384" width="8.83203125" style="48"/>
  </cols>
  <sheetData>
    <row r="1" spans="1:5" ht="20" x14ac:dyDescent="0.2">
      <c r="A1" s="156" t="s">
        <v>83</v>
      </c>
      <c r="B1" s="156"/>
      <c r="C1" s="156"/>
      <c r="D1" s="156"/>
      <c r="E1" s="156"/>
    </row>
    <row r="2" spans="1:5" ht="18" x14ac:dyDescent="0.2">
      <c r="A2" s="157">
        <v>43575</v>
      </c>
      <c r="B2" s="157"/>
      <c r="C2" s="157"/>
      <c r="D2" s="157"/>
      <c r="E2" s="157"/>
    </row>
    <row r="3" spans="1:5" ht="18" x14ac:dyDescent="0.2">
      <c r="A3" s="155"/>
      <c r="B3" s="155"/>
      <c r="C3" s="155"/>
      <c r="D3" s="88"/>
      <c r="E3" s="88"/>
    </row>
    <row r="4" spans="1:5" ht="20" x14ac:dyDescent="0.2">
      <c r="A4" s="158" t="s">
        <v>72</v>
      </c>
      <c r="B4" s="158"/>
      <c r="C4" s="158"/>
      <c r="D4" s="158"/>
      <c r="E4" s="158"/>
    </row>
    <row r="5" spans="1:5" ht="20" x14ac:dyDescent="0.2">
      <c r="A5" s="158" t="s">
        <v>109</v>
      </c>
      <c r="B5" s="158"/>
      <c r="C5" s="158"/>
      <c r="D5" s="158"/>
      <c r="E5" s="158"/>
    </row>
    <row r="7" spans="1:5" ht="16" x14ac:dyDescent="0.2">
      <c r="A7" s="153" t="s">
        <v>69</v>
      </c>
      <c r="B7" s="153"/>
      <c r="C7" s="73" t="s">
        <v>128</v>
      </c>
      <c r="D7" s="154" t="s">
        <v>70</v>
      </c>
      <c r="E7" s="154"/>
    </row>
    <row r="8" spans="1:5" ht="16" x14ac:dyDescent="0.2">
      <c r="A8" s="49"/>
      <c r="B8" s="49"/>
      <c r="C8" s="49"/>
      <c r="D8" s="49"/>
      <c r="E8" s="49"/>
    </row>
    <row r="9" spans="1:5" ht="16" x14ac:dyDescent="0.2">
      <c r="A9" s="150" t="s">
        <v>37</v>
      </c>
      <c r="B9" s="150"/>
      <c r="C9" s="150"/>
      <c r="D9" s="150"/>
      <c r="E9" s="150"/>
    </row>
    <row r="10" spans="1:5" ht="16" x14ac:dyDescent="0.2">
      <c r="A10" s="49"/>
      <c r="B10" s="49"/>
      <c r="C10" s="49"/>
      <c r="D10" s="49"/>
      <c r="E10" s="49"/>
    </row>
    <row r="11" spans="1:5" ht="16" x14ac:dyDescent="0.2">
      <c r="A11" s="49"/>
      <c r="B11" s="49"/>
      <c r="C11" s="49"/>
      <c r="D11" s="49"/>
      <c r="E11" s="49"/>
    </row>
    <row r="12" spans="1:5" ht="16" x14ac:dyDescent="0.2">
      <c r="A12" s="49"/>
      <c r="B12" s="49"/>
      <c r="C12" s="49"/>
      <c r="D12" s="49"/>
      <c r="E12" s="49"/>
    </row>
    <row r="13" spans="1:5" ht="16" x14ac:dyDescent="0.2">
      <c r="A13" s="49"/>
      <c r="B13" s="89"/>
      <c r="C13" s="49"/>
      <c r="D13" s="49"/>
      <c r="E13" s="49"/>
    </row>
    <row r="14" spans="1:5" ht="15" customHeight="1" x14ac:dyDescent="0.2">
      <c r="A14" s="63"/>
      <c r="B14" s="89"/>
      <c r="C14" s="49"/>
      <c r="D14" s="49"/>
      <c r="E14" s="49"/>
    </row>
    <row r="15" spans="1:5" ht="15" customHeight="1" x14ac:dyDescent="0.2">
      <c r="A15" s="63"/>
      <c r="B15" s="51"/>
      <c r="C15" s="90"/>
      <c r="D15" s="90"/>
      <c r="E15" s="90"/>
    </row>
    <row r="16" spans="1:5" ht="15" customHeight="1" x14ac:dyDescent="0.2">
      <c r="A16" s="63"/>
      <c r="B16" s="51"/>
      <c r="C16" s="91" t="s">
        <v>151</v>
      </c>
      <c r="D16" s="90"/>
      <c r="E16" s="90"/>
    </row>
    <row r="17" spans="1:5" ht="15" customHeight="1" x14ac:dyDescent="0.2">
      <c r="A17" s="63"/>
      <c r="B17" s="51"/>
      <c r="C17" s="92"/>
      <c r="D17" s="90"/>
      <c r="E17" s="90"/>
    </row>
    <row r="18" spans="1:5" ht="15" customHeight="1" x14ac:dyDescent="0.2">
      <c r="A18" s="93"/>
      <c r="B18" s="94"/>
      <c r="C18" s="95"/>
      <c r="D18" s="90"/>
      <c r="E18" s="90"/>
    </row>
    <row r="19" spans="1:5" ht="15" customHeight="1" x14ac:dyDescent="0.2">
      <c r="A19" s="93"/>
      <c r="B19" s="94"/>
      <c r="C19" s="95"/>
      <c r="D19" s="90"/>
      <c r="E19" s="90"/>
    </row>
    <row r="20" spans="1:5" ht="15" customHeight="1" x14ac:dyDescent="0.2">
      <c r="A20" s="96"/>
      <c r="B20" s="94"/>
      <c r="C20" s="95"/>
      <c r="D20" s="90"/>
      <c r="E20" s="90"/>
    </row>
    <row r="21" spans="1:5" ht="15" customHeight="1" x14ac:dyDescent="0.2">
      <c r="A21" s="63"/>
      <c r="B21" s="97"/>
      <c r="C21" s="98" t="s">
        <v>133</v>
      </c>
      <c r="D21" s="90"/>
      <c r="E21" s="90"/>
    </row>
    <row r="22" spans="1:5" ht="15" customHeight="1" x14ac:dyDescent="0.2">
      <c r="A22" s="63"/>
      <c r="B22" s="97"/>
      <c r="C22" s="99" t="str">
        <f>B28</f>
        <v>ARVC Ct. 2</v>
      </c>
      <c r="D22" s="100"/>
      <c r="E22" s="90"/>
    </row>
    <row r="23" spans="1:5" ht="15" customHeight="1" x14ac:dyDescent="0.2">
      <c r="A23" s="49"/>
      <c r="B23" s="90"/>
      <c r="C23" s="101" t="s">
        <v>52</v>
      </c>
      <c r="D23" s="92"/>
      <c r="E23" s="90"/>
    </row>
    <row r="24" spans="1:5" ht="15" customHeight="1" x14ac:dyDescent="0.2">
      <c r="A24" s="49"/>
      <c r="B24" s="90"/>
      <c r="C24" s="95"/>
      <c r="D24" s="95"/>
      <c r="E24" s="90"/>
    </row>
    <row r="25" spans="1:5" ht="15" customHeight="1" x14ac:dyDescent="0.2">
      <c r="A25" s="49"/>
      <c r="B25" s="102" t="s">
        <v>158</v>
      </c>
      <c r="C25" s="95"/>
      <c r="D25" s="95"/>
      <c r="E25" s="90"/>
    </row>
    <row r="26" spans="1:5" ht="15" customHeight="1" x14ac:dyDescent="0.2">
      <c r="A26" s="49"/>
      <c r="B26" s="92"/>
      <c r="C26" s="95"/>
      <c r="D26" s="95"/>
      <c r="E26" s="90"/>
    </row>
    <row r="27" spans="1:5" ht="15" customHeight="1" x14ac:dyDescent="0.2">
      <c r="A27" s="49"/>
      <c r="B27" s="98" t="s">
        <v>153</v>
      </c>
      <c r="C27" s="95"/>
      <c r="D27" s="95"/>
      <c r="E27" s="90"/>
    </row>
    <row r="28" spans="1:5" ht="15" customHeight="1" x14ac:dyDescent="0.2">
      <c r="A28" s="49"/>
      <c r="B28" s="99" t="str">
        <f>A7</f>
        <v>ARVC Ct. 2</v>
      </c>
      <c r="C28" s="162" t="s">
        <v>97</v>
      </c>
      <c r="D28" s="95"/>
      <c r="E28" s="90"/>
    </row>
    <row r="29" spans="1:5" ht="15" customHeight="1" x14ac:dyDescent="0.2">
      <c r="A29" s="49"/>
      <c r="B29" s="104" t="s">
        <v>82</v>
      </c>
      <c r="C29" s="90"/>
      <c r="D29" s="95"/>
      <c r="E29" s="90"/>
    </row>
    <row r="30" spans="1:5" ht="15" customHeight="1" x14ac:dyDescent="0.2">
      <c r="A30" s="49"/>
      <c r="B30" s="95"/>
      <c r="C30" s="106" t="s">
        <v>165</v>
      </c>
      <c r="D30" s="95"/>
      <c r="E30" s="90"/>
    </row>
    <row r="31" spans="1:5" ht="15" customHeight="1" x14ac:dyDescent="0.2">
      <c r="A31" s="49"/>
      <c r="B31" s="105" t="s">
        <v>161</v>
      </c>
      <c r="C31" s="90"/>
      <c r="D31" s="95"/>
      <c r="E31" s="90"/>
    </row>
    <row r="32" spans="1:5" ht="15" customHeight="1" x14ac:dyDescent="0.2">
      <c r="A32" s="49"/>
      <c r="B32" s="90"/>
      <c r="C32" s="90"/>
      <c r="D32" s="95"/>
      <c r="E32" s="90"/>
    </row>
    <row r="33" spans="1:5" ht="15" customHeight="1" x14ac:dyDescent="0.2">
      <c r="A33" s="49"/>
      <c r="B33" s="90"/>
      <c r="C33" s="90"/>
      <c r="D33" s="98" t="s">
        <v>140</v>
      </c>
      <c r="E33" s="90"/>
    </row>
    <row r="34" spans="1:5" ht="15" customHeight="1" x14ac:dyDescent="0.2">
      <c r="A34" s="49"/>
      <c r="B34" s="90"/>
      <c r="C34" s="90"/>
      <c r="D34" s="99" t="str">
        <f>C22</f>
        <v>ARVC Ct. 2</v>
      </c>
      <c r="E34" s="100"/>
    </row>
    <row r="35" spans="1:5" ht="15" customHeight="1" x14ac:dyDescent="0.2">
      <c r="A35" s="49"/>
      <c r="B35" s="90"/>
      <c r="C35" s="90"/>
      <c r="D35" s="101" t="s">
        <v>129</v>
      </c>
      <c r="E35" s="106" t="s">
        <v>141</v>
      </c>
    </row>
    <row r="36" spans="1:5" ht="15" customHeight="1" x14ac:dyDescent="0.2">
      <c r="A36" s="49"/>
      <c r="B36" s="90"/>
      <c r="C36" s="90"/>
      <c r="D36" s="95"/>
      <c r="E36" s="90"/>
    </row>
    <row r="37" spans="1:5" ht="15" customHeight="1" x14ac:dyDescent="0.2">
      <c r="A37" s="49"/>
      <c r="B37" s="107" t="s">
        <v>162</v>
      </c>
      <c r="C37" s="90"/>
      <c r="D37" s="95"/>
      <c r="E37" s="90"/>
    </row>
    <row r="38" spans="1:5" ht="15" customHeight="1" x14ac:dyDescent="0.2">
      <c r="A38" s="49"/>
      <c r="B38" s="92"/>
      <c r="C38" s="90"/>
      <c r="D38" s="111"/>
      <c r="E38" s="90"/>
    </row>
    <row r="39" spans="1:5" ht="15" customHeight="1" x14ac:dyDescent="0.2">
      <c r="A39" s="49"/>
      <c r="B39" s="98" t="s">
        <v>154</v>
      </c>
      <c r="C39" s="90"/>
      <c r="D39" s="95"/>
      <c r="E39" s="90"/>
    </row>
    <row r="40" spans="1:5" ht="15" customHeight="1" x14ac:dyDescent="0.2">
      <c r="A40" s="49"/>
      <c r="B40" s="99" t="str">
        <f>D7</f>
        <v>ARVC Ct. 3</v>
      </c>
      <c r="C40" s="163" t="s">
        <v>100</v>
      </c>
      <c r="D40" s="95"/>
      <c r="E40" s="90"/>
    </row>
    <row r="41" spans="1:5" ht="15" customHeight="1" x14ac:dyDescent="0.2">
      <c r="A41" s="49"/>
      <c r="B41" s="104" t="s">
        <v>132</v>
      </c>
      <c r="C41" s="92"/>
      <c r="D41" s="95"/>
      <c r="E41" s="90"/>
    </row>
    <row r="42" spans="1:5" ht="15" customHeight="1" x14ac:dyDescent="0.2">
      <c r="A42" s="49"/>
      <c r="B42" s="95"/>
      <c r="C42" s="98" t="s">
        <v>164</v>
      </c>
      <c r="D42" s="95"/>
      <c r="E42" s="90"/>
    </row>
    <row r="43" spans="1:5" ht="15" customHeight="1" x14ac:dyDescent="0.2">
      <c r="A43" s="49"/>
      <c r="B43" s="108" t="s">
        <v>152</v>
      </c>
      <c r="C43" s="95"/>
      <c r="D43" s="95"/>
      <c r="E43" s="90"/>
    </row>
    <row r="44" spans="1:5" ht="15" customHeight="1" x14ac:dyDescent="0.2">
      <c r="A44" s="49"/>
      <c r="B44" s="90"/>
      <c r="C44" s="95"/>
      <c r="D44" s="95"/>
      <c r="E44" s="90"/>
    </row>
    <row r="45" spans="1:5" ht="15" customHeight="1" x14ac:dyDescent="0.2">
      <c r="A45" s="49"/>
      <c r="B45" s="90"/>
      <c r="C45" s="98" t="s">
        <v>130</v>
      </c>
      <c r="D45" s="95"/>
      <c r="E45" s="90"/>
    </row>
    <row r="46" spans="1:5" ht="15" customHeight="1" x14ac:dyDescent="0.2">
      <c r="A46" s="89"/>
      <c r="B46" s="90"/>
      <c r="C46" s="99" t="str">
        <f>D7</f>
        <v>ARVC Ct. 3</v>
      </c>
      <c r="D46" s="103"/>
      <c r="E46" s="90"/>
    </row>
    <row r="47" spans="1:5" ht="15" customHeight="1" x14ac:dyDescent="0.2">
      <c r="A47" s="89"/>
      <c r="B47" s="90"/>
      <c r="C47" s="101" t="s">
        <v>53</v>
      </c>
      <c r="D47" s="90"/>
      <c r="E47" s="90"/>
    </row>
    <row r="48" spans="1:5" ht="15" customHeight="1" x14ac:dyDescent="0.2">
      <c r="A48" s="96"/>
      <c r="B48" s="94"/>
      <c r="C48" s="95"/>
      <c r="D48" s="90"/>
      <c r="E48" s="90"/>
    </row>
    <row r="49" spans="1:5" ht="15" customHeight="1" x14ac:dyDescent="0.2">
      <c r="A49" s="96"/>
      <c r="B49" s="94"/>
      <c r="C49" s="95"/>
      <c r="D49" s="90"/>
      <c r="E49" s="90"/>
    </row>
    <row r="50" spans="1:5" ht="15" customHeight="1" x14ac:dyDescent="0.2">
      <c r="A50" s="96"/>
      <c r="B50" s="94"/>
      <c r="C50" s="95"/>
      <c r="D50" s="90"/>
      <c r="E50" s="90"/>
    </row>
    <row r="51" spans="1:5" ht="15" customHeight="1" x14ac:dyDescent="0.2">
      <c r="A51" s="89"/>
      <c r="B51" s="51"/>
      <c r="C51" s="95"/>
      <c r="D51" s="90"/>
      <c r="E51" s="90"/>
    </row>
    <row r="52" spans="1:5" ht="16" x14ac:dyDescent="0.2">
      <c r="A52" s="89"/>
      <c r="B52" s="51"/>
      <c r="C52" s="109" t="s">
        <v>155</v>
      </c>
      <c r="D52" s="90"/>
      <c r="E52" s="90"/>
    </row>
    <row r="53" spans="1:5" ht="16" x14ac:dyDescent="0.2">
      <c r="A53" s="89"/>
      <c r="B53" s="51"/>
      <c r="C53" s="90"/>
      <c r="D53" s="90"/>
      <c r="E53" s="90"/>
    </row>
    <row r="54" spans="1:5" ht="16" x14ac:dyDescent="0.2">
      <c r="A54" s="49"/>
      <c r="B54" s="94"/>
      <c r="C54" s="90"/>
      <c r="D54" s="90"/>
      <c r="E54" s="90"/>
    </row>
    <row r="55" spans="1:5" ht="16" x14ac:dyDescent="0.2">
      <c r="A55" s="49"/>
      <c r="B55" s="49"/>
      <c r="C55" s="49"/>
      <c r="D55" s="49"/>
      <c r="E55" s="49"/>
    </row>
    <row r="56" spans="1:5" ht="16" x14ac:dyDescent="0.2">
      <c r="A56" s="49"/>
      <c r="B56" s="49"/>
      <c r="C56" s="49"/>
    </row>
    <row r="57" spans="1:5" ht="16" x14ac:dyDescent="0.2">
      <c r="A57" s="107" t="s">
        <v>147</v>
      </c>
      <c r="B57" s="49"/>
      <c r="D57" s="107" t="s">
        <v>134</v>
      </c>
      <c r="E57" s="49"/>
    </row>
    <row r="58" spans="1:5" ht="16" x14ac:dyDescent="0.2">
      <c r="A58" s="92" t="s">
        <v>167</v>
      </c>
      <c r="B58" s="49"/>
      <c r="D58" s="92"/>
      <c r="E58" s="49"/>
    </row>
    <row r="59" spans="1:5" ht="16" x14ac:dyDescent="0.2">
      <c r="A59" s="98" t="s">
        <v>136</v>
      </c>
      <c r="B59" s="49"/>
      <c r="D59" s="98" t="s">
        <v>138</v>
      </c>
      <c r="E59" s="49"/>
    </row>
    <row r="60" spans="1:5" ht="16" x14ac:dyDescent="0.2">
      <c r="A60" s="99" t="str">
        <f>D34</f>
        <v>ARVC Ct. 2</v>
      </c>
      <c r="B60" s="110"/>
      <c r="D60" s="99" t="str">
        <f>D7</f>
        <v>ARVC Ct. 3</v>
      </c>
      <c r="E60" s="110"/>
    </row>
    <row r="61" spans="1:5" ht="16" x14ac:dyDescent="0.2">
      <c r="A61" s="101" t="s">
        <v>137</v>
      </c>
      <c r="B61" s="106" t="s">
        <v>131</v>
      </c>
      <c r="D61" s="101" t="s">
        <v>139</v>
      </c>
      <c r="E61" s="106" t="s">
        <v>81</v>
      </c>
    </row>
    <row r="62" spans="1:5" ht="16" x14ac:dyDescent="0.2">
      <c r="A62" s="95"/>
      <c r="D62" s="95"/>
    </row>
    <row r="63" spans="1:5" ht="16" x14ac:dyDescent="0.2">
      <c r="A63" s="108" t="s">
        <v>101</v>
      </c>
      <c r="D63" s="108" t="s">
        <v>135</v>
      </c>
    </row>
    <row r="65" spans="1:1" x14ac:dyDescent="0.15">
      <c r="A65" s="48" t="s">
        <v>166</v>
      </c>
    </row>
  </sheetData>
  <mergeCells count="8">
    <mergeCell ref="A7:B7"/>
    <mergeCell ref="D7:E7"/>
    <mergeCell ref="A9:E9"/>
    <mergeCell ref="A3:C3"/>
    <mergeCell ref="A1:E1"/>
    <mergeCell ref="A2:E2"/>
    <mergeCell ref="A4:E4"/>
    <mergeCell ref="A5:E5"/>
  </mergeCells>
  <pageMargins left="0.7" right="0.7" top="0.75" bottom="0.75" header="0.3" footer="0.3"/>
  <pageSetup paperSize="3" scale="72"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73426-FD28-AB43-9A5C-17676350FCD4}">
  <sheetPr>
    <tabColor rgb="FF00B050"/>
  </sheetPr>
  <dimension ref="A1:H28"/>
  <sheetViews>
    <sheetView tabSelected="1" workbookViewId="0">
      <selection activeCell="C22" sqref="C22"/>
    </sheetView>
  </sheetViews>
  <sheetFormatPr baseColWidth="10" defaultRowHeight="16" x14ac:dyDescent="0.2"/>
  <cols>
    <col min="2" max="2" width="20" customWidth="1"/>
    <col min="3" max="3" width="24.6640625" customWidth="1"/>
    <col min="4" max="4" width="25" customWidth="1"/>
    <col min="5" max="5" width="22.6640625" customWidth="1"/>
    <col min="6" max="7" width="20" customWidth="1"/>
  </cols>
  <sheetData>
    <row r="1" spans="1:8" ht="20" x14ac:dyDescent="0.2">
      <c r="A1" s="145" t="s">
        <v>83</v>
      </c>
      <c r="B1" s="145"/>
      <c r="C1" s="145"/>
      <c r="D1" s="145"/>
      <c r="E1" s="145"/>
      <c r="F1" s="145"/>
      <c r="G1" s="145"/>
      <c r="H1" s="145"/>
    </row>
    <row r="2" spans="1:8" ht="20" x14ac:dyDescent="0.2">
      <c r="A2" s="146">
        <v>43575</v>
      </c>
      <c r="B2" s="146"/>
      <c r="C2" s="146"/>
      <c r="D2" s="146"/>
      <c r="E2" s="146"/>
      <c r="F2" s="146"/>
      <c r="G2" s="146"/>
      <c r="H2" s="146"/>
    </row>
    <row r="3" spans="1:8" ht="20" x14ac:dyDescent="0.2">
      <c r="A3" s="146" t="s">
        <v>72</v>
      </c>
      <c r="B3" s="160"/>
      <c r="C3" s="160"/>
      <c r="D3" s="160"/>
      <c r="E3" s="160"/>
      <c r="F3" s="160"/>
      <c r="G3" s="160"/>
      <c r="H3" s="160"/>
    </row>
    <row r="4" spans="1:8" ht="20" x14ac:dyDescent="0.2">
      <c r="A4" s="146" t="s">
        <v>110</v>
      </c>
      <c r="B4" s="159"/>
      <c r="C4" s="159"/>
      <c r="D4" s="159"/>
      <c r="E4" s="159"/>
      <c r="F4" s="159"/>
      <c r="G4" s="159"/>
      <c r="H4" s="159"/>
    </row>
    <row r="5" spans="1:8" ht="20" x14ac:dyDescent="0.2">
      <c r="A5" s="59"/>
      <c r="D5" s="161" t="s">
        <v>71</v>
      </c>
      <c r="E5" s="160"/>
    </row>
    <row r="6" spans="1:8" ht="25" customHeight="1" x14ac:dyDescent="0.2"/>
    <row r="7" spans="1:8" ht="32" customHeight="1" thickBot="1" x14ac:dyDescent="0.25">
      <c r="D7" s="9" t="s">
        <v>156</v>
      </c>
    </row>
    <row r="8" spans="1:8" ht="32" customHeight="1" x14ac:dyDescent="0.2">
      <c r="A8" s="27"/>
      <c r="D8" s="75" t="s">
        <v>160</v>
      </c>
      <c r="E8" s="50"/>
      <c r="F8" s="55"/>
    </row>
    <row r="9" spans="1:8" ht="32" customHeight="1" thickBot="1" x14ac:dyDescent="0.25">
      <c r="A9" s="27"/>
      <c r="C9" s="5"/>
      <c r="D9" s="84" t="s">
        <v>71</v>
      </c>
      <c r="E9" s="52" t="s">
        <v>163</v>
      </c>
      <c r="F9" s="50"/>
    </row>
    <row r="10" spans="1:8" ht="32" customHeight="1" x14ac:dyDescent="0.2">
      <c r="A10" s="27"/>
      <c r="B10" s="27"/>
      <c r="C10" s="51"/>
      <c r="D10" s="77" t="s">
        <v>148</v>
      </c>
      <c r="E10" s="64"/>
      <c r="F10" s="54"/>
    </row>
    <row r="11" spans="1:8" ht="32" customHeight="1" thickBot="1" x14ac:dyDescent="0.25">
      <c r="A11" s="27"/>
      <c r="B11" s="27"/>
      <c r="C11" s="112"/>
      <c r="D11" s="81" t="s">
        <v>163</v>
      </c>
      <c r="E11" s="65" t="s">
        <v>114</v>
      </c>
      <c r="F11" s="50"/>
    </row>
    <row r="12" spans="1:8" ht="32" customHeight="1" thickBot="1" x14ac:dyDescent="0.25">
      <c r="B12" s="27"/>
      <c r="C12" s="113"/>
      <c r="D12" s="53"/>
      <c r="E12" s="86" t="s">
        <v>71</v>
      </c>
      <c r="F12" s="52"/>
    </row>
    <row r="13" spans="1:8" ht="32" customHeight="1" x14ac:dyDescent="0.2">
      <c r="B13" s="27"/>
      <c r="C13" s="5"/>
      <c r="D13" s="53"/>
      <c r="E13" s="78" t="s">
        <v>51</v>
      </c>
      <c r="F13" s="50" t="s">
        <v>142</v>
      </c>
    </row>
    <row r="14" spans="1:8" ht="32" customHeight="1" thickBot="1" x14ac:dyDescent="0.25">
      <c r="D14" s="82" t="s">
        <v>157</v>
      </c>
      <c r="E14" s="78"/>
      <c r="F14" s="50"/>
    </row>
    <row r="15" spans="1:8" ht="32" customHeight="1" x14ac:dyDescent="0.2">
      <c r="A15" s="27"/>
      <c r="D15" s="75" t="s">
        <v>112</v>
      </c>
      <c r="E15" s="67"/>
      <c r="F15" s="50"/>
    </row>
    <row r="16" spans="1:8" ht="32" customHeight="1" thickBot="1" x14ac:dyDescent="0.25">
      <c r="A16" s="27"/>
      <c r="D16" s="84" t="s">
        <v>71</v>
      </c>
      <c r="E16" s="68"/>
      <c r="F16" s="50"/>
    </row>
    <row r="17" spans="1:7" ht="32" customHeight="1" x14ac:dyDescent="0.2">
      <c r="A17" s="27"/>
      <c r="D17" s="114" t="s">
        <v>52</v>
      </c>
      <c r="E17" s="50"/>
      <c r="F17" s="50"/>
    </row>
    <row r="18" spans="1:7" ht="32" customHeight="1" thickBot="1" x14ac:dyDescent="0.25">
      <c r="A18" s="27"/>
      <c r="D18" s="119" t="s">
        <v>159</v>
      </c>
      <c r="E18" s="50"/>
      <c r="F18" s="50"/>
    </row>
    <row r="19" spans="1:7" ht="32" customHeight="1" x14ac:dyDescent="0.2">
      <c r="C19" s="5"/>
    </row>
    <row r="20" spans="1:7" ht="32" customHeight="1" x14ac:dyDescent="0.2">
      <c r="C20" s="51"/>
    </row>
    <row r="21" spans="1:7" ht="32" customHeight="1" thickBot="1" x14ac:dyDescent="0.25">
      <c r="C21" s="112"/>
      <c r="D21" s="82" t="s">
        <v>125</v>
      </c>
      <c r="E21" s="55"/>
    </row>
    <row r="22" spans="1:7" ht="32" customHeight="1" x14ac:dyDescent="0.2">
      <c r="C22" s="113"/>
      <c r="D22" s="75" t="s">
        <v>113</v>
      </c>
      <c r="E22" s="54"/>
    </row>
    <row r="23" spans="1:7" ht="32" customHeight="1" thickBot="1" x14ac:dyDescent="0.25">
      <c r="C23" s="5"/>
      <c r="D23" s="84" t="s">
        <v>71</v>
      </c>
      <c r="E23" s="52"/>
    </row>
    <row r="24" spans="1:7" ht="32" customHeight="1" x14ac:dyDescent="0.2">
      <c r="D24" s="78" t="s">
        <v>53</v>
      </c>
      <c r="E24" s="50" t="s">
        <v>81</v>
      </c>
    </row>
    <row r="25" spans="1:7" ht="32" customHeight="1" thickBot="1" x14ac:dyDescent="0.25">
      <c r="D25" s="81" t="s">
        <v>123</v>
      </c>
      <c r="E25" s="50"/>
    </row>
    <row r="26" spans="1:7" ht="32" customHeight="1" x14ac:dyDescent="0.2">
      <c r="D26" s="87"/>
      <c r="E26" s="50"/>
    </row>
    <row r="28" spans="1:7" x14ac:dyDescent="0.2">
      <c r="A28" s="150" t="s">
        <v>37</v>
      </c>
      <c r="B28" s="150"/>
      <c r="C28" s="150"/>
      <c r="D28" s="150"/>
      <c r="E28" s="150"/>
      <c r="F28" s="150"/>
      <c r="G28" s="150"/>
    </row>
  </sheetData>
  <mergeCells count="6">
    <mergeCell ref="A4:H4"/>
    <mergeCell ref="A28:G28"/>
    <mergeCell ref="A1:H1"/>
    <mergeCell ref="A2:H2"/>
    <mergeCell ref="A3:H3"/>
    <mergeCell ref="D5:E5"/>
  </mergeCells>
  <printOptions horizontalCentered="1" verticalCentered="1"/>
  <pageMargins left="0" right="0" top="0.2" bottom="0.2" header="0.3" footer="0.3"/>
  <pageSetup paperSize="3" scale="7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2"/>
  <sheetViews>
    <sheetView workbookViewId="0">
      <selection activeCell="B25" sqref="B25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145" t="s">
        <v>83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ht="20" x14ac:dyDescent="0.2">
      <c r="A2" s="146">
        <v>43575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ht="18" x14ac:dyDescent="0.2">
      <c r="A3" s="14" t="s">
        <v>8</v>
      </c>
      <c r="B3" s="38" t="s">
        <v>30</v>
      </c>
      <c r="C3" s="15"/>
      <c r="D3" s="14"/>
      <c r="E3" s="14"/>
      <c r="F3" s="14"/>
      <c r="G3" s="14"/>
      <c r="H3" s="62"/>
    </row>
    <row r="4" spans="1:12" s="17" customFormat="1" x14ac:dyDescent="0.2">
      <c r="A4" s="16" t="s">
        <v>9</v>
      </c>
      <c r="B4" s="17" t="s">
        <v>102</v>
      </c>
      <c r="H4" s="62"/>
    </row>
    <row r="5" spans="1:12" s="17" customFormat="1" x14ac:dyDescent="0.2">
      <c r="A5" s="16" t="s">
        <v>10</v>
      </c>
      <c r="B5" s="56" t="s">
        <v>78</v>
      </c>
      <c r="H5" s="62"/>
    </row>
    <row r="6" spans="1:12" x14ac:dyDescent="0.2">
      <c r="C6" s="9"/>
      <c r="H6" s="62"/>
    </row>
    <row r="7" spans="1:12" s="19" customFormat="1" ht="14" x14ac:dyDescent="0.15">
      <c r="A7" s="147" t="s">
        <v>105</v>
      </c>
      <c r="B7" s="147"/>
      <c r="C7" s="147"/>
      <c r="D7" s="147"/>
      <c r="E7" s="147"/>
      <c r="F7" s="147"/>
      <c r="G7" s="147"/>
      <c r="H7" s="147"/>
      <c r="I7" s="30"/>
      <c r="J7" s="30"/>
      <c r="K7" s="30"/>
      <c r="L7" s="30"/>
    </row>
    <row r="8" spans="1:12" x14ac:dyDescent="0.2">
      <c r="B8" s="12"/>
    </row>
    <row r="9" spans="1:12" x14ac:dyDescent="0.2">
      <c r="A9" s="20" t="s">
        <v>11</v>
      </c>
      <c r="B9" s="12" t="s">
        <v>12</v>
      </c>
      <c r="D9" s="20"/>
      <c r="E9" s="20"/>
      <c r="F9" s="20"/>
      <c r="G9" s="20"/>
    </row>
    <row r="10" spans="1:12" x14ac:dyDescent="0.2">
      <c r="A10" s="20" t="s">
        <v>13</v>
      </c>
      <c r="B10" s="21">
        <v>9</v>
      </c>
      <c r="C10" s="21"/>
      <c r="D10" s="20"/>
      <c r="E10" s="20"/>
      <c r="F10" s="20"/>
      <c r="G10" s="20"/>
    </row>
    <row r="12" spans="1:12" s="39" customFormat="1" x14ac:dyDescent="0.2">
      <c r="A12" s="61" t="s">
        <v>14</v>
      </c>
      <c r="B12" s="122" t="str">
        <f>A13</f>
        <v>High Desert 17 Wolfpack</v>
      </c>
      <c r="C12" s="144"/>
      <c r="D12" s="122" t="str">
        <f>A16</f>
        <v>ARVC 15N3 Adidas</v>
      </c>
      <c r="E12" s="123"/>
      <c r="F12" s="122" t="str">
        <f>A19</f>
        <v>Artesia Legecy 15U</v>
      </c>
      <c r="G12" s="123"/>
      <c r="H12" s="148" t="str">
        <f>A22</f>
        <v>SDVBC 14U</v>
      </c>
      <c r="I12" s="123"/>
      <c r="J12" s="61" t="s">
        <v>15</v>
      </c>
      <c r="K12" s="122" t="s">
        <v>16</v>
      </c>
      <c r="L12" s="123"/>
    </row>
    <row r="13" spans="1:12" s="23" customFormat="1" ht="24" customHeight="1" x14ac:dyDescent="0.2">
      <c r="A13" s="128" t="s">
        <v>84</v>
      </c>
      <c r="B13" s="131"/>
      <c r="C13" s="132"/>
      <c r="D13" s="22"/>
      <c r="E13" s="22"/>
      <c r="F13" s="22"/>
      <c r="G13" s="22"/>
      <c r="H13" s="22"/>
      <c r="I13" s="22"/>
      <c r="J13" s="128">
        <v>1</v>
      </c>
      <c r="K13" s="137"/>
      <c r="L13" s="138"/>
    </row>
    <row r="14" spans="1:12" s="23" customFormat="1" ht="24" customHeight="1" x14ac:dyDescent="0.2">
      <c r="A14" s="129"/>
      <c r="B14" s="133"/>
      <c r="C14" s="134"/>
      <c r="D14" s="22"/>
      <c r="E14" s="22"/>
      <c r="F14" s="22"/>
      <c r="G14" s="22"/>
      <c r="H14" s="22"/>
      <c r="I14" s="22"/>
      <c r="J14" s="129"/>
      <c r="K14" s="139"/>
      <c r="L14" s="140"/>
    </row>
    <row r="15" spans="1:12" s="23" customFormat="1" ht="24" customHeight="1" x14ac:dyDescent="0.2">
      <c r="A15" s="130"/>
      <c r="B15" s="135"/>
      <c r="C15" s="136"/>
      <c r="D15" s="22"/>
      <c r="E15" s="22"/>
      <c r="F15" s="22"/>
      <c r="G15" s="22"/>
      <c r="H15" s="22"/>
      <c r="I15" s="22"/>
      <c r="J15" s="130"/>
      <c r="K15" s="141"/>
      <c r="L15" s="142"/>
    </row>
    <row r="16" spans="1:12" s="23" customFormat="1" ht="24" customHeight="1" x14ac:dyDescent="0.2">
      <c r="A16" s="128" t="s">
        <v>63</v>
      </c>
      <c r="B16" s="24" t="str">
        <f>IF(E13&gt;0,E13," ")</f>
        <v xml:space="preserve"> </v>
      </c>
      <c r="C16" s="24" t="str">
        <f>IF(D13&gt;0,D13," ")</f>
        <v xml:space="preserve"> </v>
      </c>
      <c r="D16" s="131"/>
      <c r="E16" s="132"/>
      <c r="F16" s="22"/>
      <c r="G16" s="22"/>
      <c r="H16" s="22"/>
      <c r="I16" s="22"/>
      <c r="J16" s="128">
        <v>2</v>
      </c>
      <c r="K16" s="137"/>
      <c r="L16" s="138"/>
    </row>
    <row r="17" spans="1:12" s="23" customFormat="1" ht="24" customHeight="1" x14ac:dyDescent="0.2">
      <c r="A17" s="129"/>
      <c r="B17" s="24" t="str">
        <f>IF(E14&gt;0,E14," ")</f>
        <v xml:space="preserve"> </v>
      </c>
      <c r="C17" s="24" t="str">
        <f>IF(D14&gt;0,D14," ")</f>
        <v xml:space="preserve"> </v>
      </c>
      <c r="D17" s="133"/>
      <c r="E17" s="134"/>
      <c r="F17" s="22"/>
      <c r="G17" s="22"/>
      <c r="H17" s="22"/>
      <c r="I17" s="22"/>
      <c r="J17" s="129"/>
      <c r="K17" s="139"/>
      <c r="L17" s="140"/>
    </row>
    <row r="18" spans="1:12" s="23" customFormat="1" ht="24" customHeight="1" x14ac:dyDescent="0.2">
      <c r="A18" s="130"/>
      <c r="B18" s="24"/>
      <c r="C18" s="24"/>
      <c r="D18" s="135"/>
      <c r="E18" s="136"/>
      <c r="F18" s="22"/>
      <c r="G18" s="22"/>
      <c r="H18" s="22"/>
      <c r="I18" s="22"/>
      <c r="J18" s="130"/>
      <c r="K18" s="141"/>
      <c r="L18" s="142"/>
    </row>
    <row r="19" spans="1:12" s="23" customFormat="1" ht="24" customHeight="1" x14ac:dyDescent="0.2">
      <c r="A19" s="128" t="s">
        <v>106</v>
      </c>
      <c r="B19" s="24" t="str">
        <f>IF(G13&gt;0,G13," ")</f>
        <v xml:space="preserve"> </v>
      </c>
      <c r="C19" s="24" t="str">
        <f>IF(F13&gt;0,F13," ")</f>
        <v xml:space="preserve"> </v>
      </c>
      <c r="D19" s="24" t="str">
        <f>IF(G16&gt;0,G16," ")</f>
        <v xml:space="preserve"> </v>
      </c>
      <c r="E19" s="24" t="str">
        <f>IF(F16&gt;0,F16," ")</f>
        <v xml:space="preserve"> </v>
      </c>
      <c r="F19" s="31"/>
      <c r="G19" s="31"/>
      <c r="H19" s="22"/>
      <c r="I19" s="22"/>
      <c r="J19" s="128">
        <v>3</v>
      </c>
      <c r="K19" s="137"/>
      <c r="L19" s="138"/>
    </row>
    <row r="20" spans="1:12" s="23" customFormat="1" ht="24" customHeight="1" x14ac:dyDescent="0.2">
      <c r="A20" s="129"/>
      <c r="B20" s="24" t="str">
        <f>IF(G14&gt;0,G14," ")</f>
        <v xml:space="preserve"> </v>
      </c>
      <c r="C20" s="24" t="str">
        <f>IF(F14&gt;0,F14," ")</f>
        <v xml:space="preserve"> </v>
      </c>
      <c r="D20" s="24" t="str">
        <f>IF(G17&gt;0,G17," ")</f>
        <v xml:space="preserve"> </v>
      </c>
      <c r="E20" s="24" t="str">
        <f>IF(F17&gt;0,F17," ")</f>
        <v xml:space="preserve"> </v>
      </c>
      <c r="F20" s="31"/>
      <c r="G20" s="31"/>
      <c r="H20" s="22"/>
      <c r="I20" s="22"/>
      <c r="J20" s="129"/>
      <c r="K20" s="139"/>
      <c r="L20" s="140"/>
    </row>
    <row r="21" spans="1:12" s="23" customFormat="1" ht="24" customHeight="1" x14ac:dyDescent="0.2">
      <c r="A21" s="130"/>
      <c r="B21" s="24"/>
      <c r="C21" s="24"/>
      <c r="D21" s="24"/>
      <c r="E21" s="24"/>
      <c r="F21" s="31"/>
      <c r="G21" s="31"/>
      <c r="H21" s="22"/>
      <c r="I21" s="22"/>
      <c r="J21" s="130"/>
      <c r="K21" s="141"/>
      <c r="L21" s="142"/>
    </row>
    <row r="22" spans="1:12" s="23" customFormat="1" ht="24" customHeight="1" x14ac:dyDescent="0.2">
      <c r="A22" s="128" t="s">
        <v>87</v>
      </c>
      <c r="B22" s="24" t="str">
        <f>IF(I13&gt;0,I13," ")</f>
        <v xml:space="preserve"> </v>
      </c>
      <c r="C22" s="24" t="str">
        <f>IF(H13&gt;0,H13," ")</f>
        <v xml:space="preserve"> </v>
      </c>
      <c r="D22" s="24" t="str">
        <f>IF(I16&gt;0,I16," ")</f>
        <v xml:space="preserve"> </v>
      </c>
      <c r="E22" s="24" t="str">
        <f>IF(H16&gt;0,H16," ")</f>
        <v xml:space="preserve"> </v>
      </c>
      <c r="F22" s="24" t="str">
        <f>IF(I19&gt;0,I19," ")</f>
        <v xml:space="preserve"> </v>
      </c>
      <c r="G22" s="24" t="str">
        <f>IF(H19&gt;0,H19," ")</f>
        <v xml:space="preserve"> </v>
      </c>
      <c r="H22" s="131"/>
      <c r="I22" s="132"/>
      <c r="J22" s="128">
        <v>4</v>
      </c>
      <c r="K22" s="137"/>
      <c r="L22" s="138"/>
    </row>
    <row r="23" spans="1:12" s="23" customFormat="1" ht="24" customHeight="1" x14ac:dyDescent="0.2">
      <c r="A23" s="129"/>
      <c r="B23" s="24" t="str">
        <f>IF(I14&gt;0,I14," ")</f>
        <v xml:space="preserve"> </v>
      </c>
      <c r="C23" s="24" t="str">
        <f>IF(H14&gt;0,H14," ")</f>
        <v xml:space="preserve"> </v>
      </c>
      <c r="D23" s="24" t="str">
        <f>IF(I17&gt;0,I17," ")</f>
        <v xml:space="preserve"> </v>
      </c>
      <c r="E23" s="24" t="str">
        <f>IF(H17&gt;0,H17," ")</f>
        <v xml:space="preserve"> </v>
      </c>
      <c r="F23" s="24" t="str">
        <f>IF(I20&gt;0,I20," ")</f>
        <v xml:space="preserve"> </v>
      </c>
      <c r="G23" s="24" t="str">
        <f>IF(H20&gt;0,H20," ")</f>
        <v xml:space="preserve"> </v>
      </c>
      <c r="H23" s="133"/>
      <c r="I23" s="134"/>
      <c r="J23" s="129"/>
      <c r="K23" s="139"/>
      <c r="L23" s="140"/>
    </row>
    <row r="24" spans="1:12" s="23" customFormat="1" ht="24" customHeight="1" x14ac:dyDescent="0.2">
      <c r="A24" s="130"/>
      <c r="B24" s="24"/>
      <c r="C24" s="24"/>
      <c r="D24" s="24"/>
      <c r="E24" s="24"/>
      <c r="F24" s="24"/>
      <c r="G24" s="24"/>
      <c r="H24" s="135"/>
      <c r="I24" s="136"/>
      <c r="J24" s="130"/>
      <c r="K24" s="141"/>
      <c r="L24" s="142"/>
    </row>
    <row r="25" spans="1:12" s="23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143" t="s">
        <v>17</v>
      </c>
      <c r="C26" s="143"/>
      <c r="D26" s="143"/>
      <c r="E26" s="58"/>
      <c r="F26" s="143" t="s">
        <v>18</v>
      </c>
      <c r="G26" s="143"/>
      <c r="H26" s="143"/>
      <c r="I26" s="143" t="s">
        <v>19</v>
      </c>
      <c r="J26" s="143"/>
    </row>
    <row r="27" spans="1:12" x14ac:dyDescent="0.2">
      <c r="A27" s="39"/>
      <c r="B27" s="122" t="s">
        <v>20</v>
      </c>
      <c r="C27" s="144"/>
      <c r="D27" s="144" t="s">
        <v>21</v>
      </c>
      <c r="E27" s="144"/>
      <c r="F27" s="144" t="s">
        <v>20</v>
      </c>
      <c r="G27" s="144"/>
      <c r="H27" s="60" t="s">
        <v>21</v>
      </c>
      <c r="I27" s="60" t="s">
        <v>22</v>
      </c>
      <c r="J27" s="60" t="s">
        <v>23</v>
      </c>
      <c r="K27" s="25" t="s">
        <v>24</v>
      </c>
    </row>
    <row r="28" spans="1:12" s="39" customFormat="1" ht="24" customHeight="1" x14ac:dyDescent="0.2">
      <c r="A28" s="11" t="str">
        <f>A13</f>
        <v>High Desert 17 Wolfpack</v>
      </c>
      <c r="B28" s="126"/>
      <c r="C28" s="127"/>
      <c r="D28" s="126"/>
      <c r="E28" s="127"/>
      <c r="F28" s="126"/>
      <c r="G28" s="127"/>
      <c r="H28" s="26"/>
      <c r="I28" s="41">
        <f>D13+D14+D15+F13+F14+F15+H13+H14+H15</f>
        <v>0</v>
      </c>
      <c r="J28" s="41">
        <f>E13+E14+E15+G13+G14+G15+I13+I14+I15</f>
        <v>0</v>
      </c>
      <c r="K28" s="41">
        <f>I28-J28</f>
        <v>0</v>
      </c>
    </row>
    <row r="29" spans="1:12" ht="24" customHeight="1" x14ac:dyDescent="0.2">
      <c r="A29" s="11" t="str">
        <f>A16</f>
        <v>ARVC 15N3 Adidas</v>
      </c>
      <c r="B29" s="126"/>
      <c r="C29" s="127"/>
      <c r="D29" s="126"/>
      <c r="E29" s="127"/>
      <c r="F29" s="126"/>
      <c r="G29" s="127"/>
      <c r="H29" s="26"/>
      <c r="I29" s="41" t="e">
        <f>B16+B17+B18+F16+F17+F18+H16+H17+H18</f>
        <v>#VALUE!</v>
      </c>
      <c r="J29" s="41" t="e">
        <f>C16+C17+C18+G16+G17+G18+I16+I17+I18</f>
        <v>#VALUE!</v>
      </c>
      <c r="K29" s="41" t="e">
        <f>I29-J29</f>
        <v>#VALUE!</v>
      </c>
    </row>
    <row r="30" spans="1:12" ht="24" customHeight="1" x14ac:dyDescent="0.2">
      <c r="A30" s="11" t="str">
        <f>A19</f>
        <v>Artesia Legecy 15U</v>
      </c>
      <c r="B30" s="126"/>
      <c r="C30" s="127"/>
      <c r="D30" s="126"/>
      <c r="E30" s="127"/>
      <c r="F30" s="126"/>
      <c r="G30" s="127"/>
      <c r="H30" s="26"/>
      <c r="I30" s="41" t="e">
        <f>B19+B20+B21+D19+D20+D21+H19+H20+H21</f>
        <v>#VALUE!</v>
      </c>
      <c r="J30" s="41" t="e">
        <f>C19+C20+C21+E19+E20+E21+I19+I20+I21</f>
        <v>#VALUE!</v>
      </c>
      <c r="K30" s="41" t="e">
        <f>I30-J30</f>
        <v>#VALUE!</v>
      </c>
    </row>
    <row r="31" spans="1:12" ht="24" customHeight="1" x14ac:dyDescent="0.2">
      <c r="A31" s="11" t="str">
        <f>A22</f>
        <v>SDVBC 14U</v>
      </c>
      <c r="B31" s="126"/>
      <c r="C31" s="127"/>
      <c r="D31" s="126"/>
      <c r="E31" s="127"/>
      <c r="F31" s="126"/>
      <c r="G31" s="127"/>
      <c r="H31" s="26"/>
      <c r="I31" s="41" t="e">
        <f>B22+B23+B24+D22+D23+D24+F22+F23+F24</f>
        <v>#VALUE!</v>
      </c>
      <c r="J31" s="41" t="e">
        <f>C22+C23+C24+E22+E23+E24+G22+G23+G24</f>
        <v>#VALUE!</v>
      </c>
      <c r="K31" s="41" t="e">
        <f>I31-J31</f>
        <v>#VALUE!</v>
      </c>
    </row>
    <row r="32" spans="1:12" x14ac:dyDescent="0.2">
      <c r="A32" s="27"/>
      <c r="B32" s="149">
        <f>SUM(B28:C31)</f>
        <v>0</v>
      </c>
      <c r="C32" s="149"/>
      <c r="D32" s="149">
        <f>SUM(D28:E31)</f>
        <v>0</v>
      </c>
      <c r="E32" s="149"/>
      <c r="F32" s="149">
        <f>SUM(F28:G31)</f>
        <v>0</v>
      </c>
      <c r="G32" s="149"/>
      <c r="H32" s="28">
        <f>SUM(H28:H31)</f>
        <v>0</v>
      </c>
      <c r="I32" s="28" t="e">
        <f>SUM(I28:I31)</f>
        <v>#VALUE!</v>
      </c>
      <c r="J32" s="28" t="e">
        <f>SUM(J28:J31)</f>
        <v>#VALUE!</v>
      </c>
      <c r="K32" s="28" t="e">
        <f>SUM(K28:K31)</f>
        <v>#VALUE!</v>
      </c>
    </row>
    <row r="33" spans="1:12" ht="18" customHeight="1" x14ac:dyDescent="0.2"/>
    <row r="34" spans="1:12" ht="18" customHeight="1" x14ac:dyDescent="0.2">
      <c r="A34" s="61"/>
      <c r="B34" s="122" t="s">
        <v>25</v>
      </c>
      <c r="C34" s="123"/>
      <c r="D34" s="122" t="s">
        <v>25</v>
      </c>
      <c r="E34" s="123"/>
      <c r="F34" s="124" t="s">
        <v>26</v>
      </c>
      <c r="G34" s="124"/>
      <c r="I34" s="125"/>
      <c r="J34" s="125"/>
      <c r="K34" s="125"/>
      <c r="L34" s="125"/>
    </row>
    <row r="35" spans="1:12" ht="18" customHeight="1" x14ac:dyDescent="0.2">
      <c r="A35" s="61" t="s">
        <v>27</v>
      </c>
      <c r="B35" s="122" t="str">
        <f>A28</f>
        <v>High Desert 17 Wolfpack</v>
      </c>
      <c r="C35" s="123"/>
      <c r="D35" s="122" t="str">
        <f>A30</f>
        <v>Artesia Legecy 15U</v>
      </c>
      <c r="E35" s="123"/>
      <c r="F35" s="124" t="str">
        <f>A16</f>
        <v>ARVC 15N3 Adidas</v>
      </c>
      <c r="G35" s="124"/>
      <c r="I35" s="125"/>
      <c r="J35" s="125"/>
      <c r="K35" s="125"/>
      <c r="L35" s="125"/>
    </row>
    <row r="36" spans="1:12" ht="18" customHeight="1" x14ac:dyDescent="0.2">
      <c r="A36" s="61" t="s">
        <v>28</v>
      </c>
      <c r="B36" s="122" t="str">
        <f>A16</f>
        <v>ARVC 15N3 Adidas</v>
      </c>
      <c r="C36" s="123"/>
      <c r="D36" s="122" t="str">
        <f>A22</f>
        <v>SDVBC 14U</v>
      </c>
      <c r="E36" s="123"/>
      <c r="F36" s="124" t="str">
        <f>A13</f>
        <v>High Desert 17 Wolfpack</v>
      </c>
      <c r="G36" s="124"/>
      <c r="I36" s="29"/>
      <c r="J36" s="29"/>
      <c r="K36" s="29"/>
      <c r="L36" s="29"/>
    </row>
    <row r="37" spans="1:12" ht="18" customHeight="1" x14ac:dyDescent="0.2">
      <c r="A37" s="61" t="s">
        <v>29</v>
      </c>
      <c r="B37" s="122" t="str">
        <f>A28</f>
        <v>High Desert 17 Wolfpack</v>
      </c>
      <c r="C37" s="123"/>
      <c r="D37" s="122" t="str">
        <f>A31</f>
        <v>SDVBC 14U</v>
      </c>
      <c r="E37" s="123"/>
      <c r="F37" s="124" t="str">
        <f>A30</f>
        <v>Artesia Legecy 15U</v>
      </c>
      <c r="G37" s="124"/>
      <c r="I37" s="125"/>
      <c r="J37" s="125"/>
      <c r="K37" s="125"/>
      <c r="L37" s="125"/>
    </row>
    <row r="38" spans="1:12" ht="18" customHeight="1" x14ac:dyDescent="0.2">
      <c r="A38" s="61" t="s">
        <v>33</v>
      </c>
      <c r="B38" s="122" t="str">
        <f>A29</f>
        <v>ARVC 15N3 Adidas</v>
      </c>
      <c r="C38" s="123"/>
      <c r="D38" s="122" t="str">
        <f>A30</f>
        <v>Artesia Legecy 15U</v>
      </c>
      <c r="E38" s="123"/>
      <c r="F38" s="124" t="str">
        <f>A28</f>
        <v>High Desert 17 Wolfpack</v>
      </c>
      <c r="G38" s="124"/>
      <c r="I38" s="125"/>
      <c r="J38" s="125"/>
      <c r="K38" s="125"/>
      <c r="L38" s="125"/>
    </row>
    <row r="39" spans="1:12" x14ac:dyDescent="0.2">
      <c r="A39" s="61" t="s">
        <v>34</v>
      </c>
      <c r="B39" s="122" t="str">
        <f>A30</f>
        <v>Artesia Legecy 15U</v>
      </c>
      <c r="C39" s="123"/>
      <c r="D39" s="122" t="str">
        <f>A31</f>
        <v>SDVBC 14U</v>
      </c>
      <c r="E39" s="123"/>
      <c r="F39" s="124" t="str">
        <f>A16</f>
        <v>ARVC 15N3 Adidas</v>
      </c>
      <c r="G39" s="124"/>
    </row>
    <row r="40" spans="1:12" x14ac:dyDescent="0.2">
      <c r="A40" s="61" t="s">
        <v>35</v>
      </c>
      <c r="B40" s="122" t="str">
        <f>A13</f>
        <v>High Desert 17 Wolfpack</v>
      </c>
      <c r="C40" s="123"/>
      <c r="D40" s="122" t="str">
        <f>A29</f>
        <v>ARVC 15N3 Adidas</v>
      </c>
      <c r="E40" s="123"/>
      <c r="F40" s="124" t="str">
        <f>A22</f>
        <v>SDVBC 14U</v>
      </c>
      <c r="G40" s="124"/>
    </row>
    <row r="41" spans="1:12" x14ac:dyDescent="0.2">
      <c r="H41" s="27"/>
      <c r="I41" s="27"/>
    </row>
    <row r="42" spans="1:12" x14ac:dyDescent="0.2">
      <c r="A42" s="121"/>
      <c r="B42" s="121"/>
      <c r="C42" s="121"/>
      <c r="D42" s="121"/>
      <c r="E42" s="121"/>
      <c r="F42" s="121"/>
      <c r="G42" s="121"/>
      <c r="H42" s="121"/>
      <c r="I42" s="62"/>
    </row>
  </sheetData>
  <mergeCells count="70">
    <mergeCell ref="I35:L35"/>
    <mergeCell ref="F31:G31"/>
    <mergeCell ref="B32:C32"/>
    <mergeCell ref="D32:E32"/>
    <mergeCell ref="F32:G32"/>
    <mergeCell ref="B35:C35"/>
    <mergeCell ref="D35:E35"/>
    <mergeCell ref="F35:G35"/>
    <mergeCell ref="I34:L34"/>
    <mergeCell ref="B34:C34"/>
    <mergeCell ref="D34:E34"/>
    <mergeCell ref="F34:G34"/>
    <mergeCell ref="B31:C31"/>
    <mergeCell ref="D31:E31"/>
    <mergeCell ref="B27:C27"/>
    <mergeCell ref="D27:E27"/>
    <mergeCell ref="F27:G27"/>
    <mergeCell ref="B13:C15"/>
    <mergeCell ref="D16:E18"/>
    <mergeCell ref="B12:C12"/>
    <mergeCell ref="D12:E12"/>
    <mergeCell ref="F12:G12"/>
    <mergeCell ref="A1:L1"/>
    <mergeCell ref="A2:L2"/>
    <mergeCell ref="A7:H7"/>
    <mergeCell ref="H12:I12"/>
    <mergeCell ref="K12:L12"/>
    <mergeCell ref="A19:A21"/>
    <mergeCell ref="A13:A15"/>
    <mergeCell ref="A16:A18"/>
    <mergeCell ref="J16:J18"/>
    <mergeCell ref="K16:L18"/>
    <mergeCell ref="J19:J21"/>
    <mergeCell ref="K19:L21"/>
    <mergeCell ref="J13:J15"/>
    <mergeCell ref="K13:L15"/>
    <mergeCell ref="A22:A24"/>
    <mergeCell ref="H22:I24"/>
    <mergeCell ref="J22:J24"/>
    <mergeCell ref="K22:L24"/>
    <mergeCell ref="I26:J26"/>
    <mergeCell ref="B26:D26"/>
    <mergeCell ref="F26:H26"/>
    <mergeCell ref="B28:C28"/>
    <mergeCell ref="D28:E28"/>
    <mergeCell ref="F28:G28"/>
    <mergeCell ref="B30:C30"/>
    <mergeCell ref="D30:E30"/>
    <mergeCell ref="F30:G30"/>
    <mergeCell ref="B29:C29"/>
    <mergeCell ref="D29:E29"/>
    <mergeCell ref="F29:G29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B39:C39"/>
    <mergeCell ref="D39:E39"/>
    <mergeCell ref="F39:G39"/>
    <mergeCell ref="B40:C40"/>
    <mergeCell ref="D40:E40"/>
    <mergeCell ref="F40:G40"/>
  </mergeCells>
  <phoneticPr fontId="13" type="noConversion"/>
  <printOptions horizontalCentered="1" verticalCentered="1"/>
  <pageMargins left="0.25" right="0.25" top="0.75" bottom="0.75" header="0.3" footer="0.3"/>
  <pageSetup scale="61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3F9B9-3D25-B049-B449-F15E9ED7AD48}">
  <sheetPr>
    <pageSetUpPr fitToPage="1"/>
  </sheetPr>
  <dimension ref="A1:L42"/>
  <sheetViews>
    <sheetView workbookViewId="0">
      <selection activeCell="A25" sqref="A25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145" t="s">
        <v>83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ht="20" x14ac:dyDescent="0.2">
      <c r="A2" s="146">
        <v>43575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ht="18" x14ac:dyDescent="0.2">
      <c r="A3" s="14" t="s">
        <v>8</v>
      </c>
      <c r="B3" s="38" t="s">
        <v>30</v>
      </c>
      <c r="C3" s="15"/>
      <c r="D3" s="14"/>
      <c r="E3" s="14"/>
      <c r="F3" s="14"/>
      <c r="G3" s="14"/>
      <c r="H3" s="62"/>
    </row>
    <row r="4" spans="1:12" s="17" customFormat="1" x14ac:dyDescent="0.2">
      <c r="A4" s="16" t="s">
        <v>9</v>
      </c>
      <c r="B4" s="17" t="s">
        <v>102</v>
      </c>
      <c r="H4" s="62"/>
    </row>
    <row r="5" spans="1:12" s="17" customFormat="1" x14ac:dyDescent="0.2">
      <c r="A5" s="16" t="s">
        <v>10</v>
      </c>
      <c r="B5" s="56" t="s">
        <v>78</v>
      </c>
      <c r="H5" s="62"/>
    </row>
    <row r="6" spans="1:12" x14ac:dyDescent="0.2">
      <c r="C6" s="9"/>
      <c r="H6" s="62"/>
    </row>
    <row r="7" spans="1:12" s="19" customFormat="1" ht="14" x14ac:dyDescent="0.15">
      <c r="A7" s="147" t="s">
        <v>105</v>
      </c>
      <c r="B7" s="147"/>
      <c r="C7" s="147"/>
      <c r="D7" s="147"/>
      <c r="E7" s="147"/>
      <c r="F7" s="147"/>
      <c r="G7" s="147"/>
      <c r="H7" s="147"/>
      <c r="I7" s="30"/>
      <c r="J7" s="30"/>
      <c r="K7" s="30"/>
      <c r="L7" s="30"/>
    </row>
    <row r="8" spans="1:12" x14ac:dyDescent="0.2">
      <c r="B8" s="12"/>
    </row>
    <row r="9" spans="1:12" x14ac:dyDescent="0.2">
      <c r="A9" s="20" t="s">
        <v>11</v>
      </c>
      <c r="B9" s="12" t="s">
        <v>31</v>
      </c>
      <c r="D9" s="20"/>
      <c r="E9" s="20"/>
      <c r="F9" s="20"/>
      <c r="G9" s="20"/>
    </row>
    <row r="10" spans="1:12" x14ac:dyDescent="0.2">
      <c r="A10" s="20" t="s">
        <v>13</v>
      </c>
      <c r="B10" s="21">
        <v>10</v>
      </c>
      <c r="C10" s="21"/>
      <c r="D10" s="20"/>
      <c r="E10" s="20"/>
      <c r="F10" s="20"/>
      <c r="G10" s="20"/>
    </row>
    <row r="12" spans="1:12" s="39" customFormat="1" x14ac:dyDescent="0.2">
      <c r="A12" s="61" t="s">
        <v>14</v>
      </c>
      <c r="B12" s="122" t="str">
        <f>A13</f>
        <v>ARVC 16N2 Adidas</v>
      </c>
      <c r="C12" s="144"/>
      <c r="D12" s="122" t="str">
        <f>A16</f>
        <v>VBINQ 16 NM True</v>
      </c>
      <c r="E12" s="123"/>
      <c r="F12" s="122" t="str">
        <f>A19</f>
        <v>SEVC 14 Premier</v>
      </c>
      <c r="G12" s="123"/>
      <c r="H12" s="148" t="str">
        <f>A22</f>
        <v>ARVC 15R1 Adidas</v>
      </c>
      <c r="I12" s="123"/>
      <c r="J12" s="61" t="s">
        <v>15</v>
      </c>
      <c r="K12" s="122" t="s">
        <v>16</v>
      </c>
      <c r="L12" s="123"/>
    </row>
    <row r="13" spans="1:12" s="23" customFormat="1" ht="24" customHeight="1" x14ac:dyDescent="0.2">
      <c r="A13" s="128" t="s">
        <v>85</v>
      </c>
      <c r="B13" s="131"/>
      <c r="C13" s="132"/>
      <c r="D13" s="22"/>
      <c r="E13" s="22"/>
      <c r="F13" s="22"/>
      <c r="G13" s="22"/>
      <c r="H13" s="22"/>
      <c r="I13" s="22"/>
      <c r="J13" s="128">
        <v>1</v>
      </c>
      <c r="K13" s="137"/>
      <c r="L13" s="138"/>
    </row>
    <row r="14" spans="1:12" s="23" customFormat="1" ht="24" customHeight="1" x14ac:dyDescent="0.2">
      <c r="A14" s="129"/>
      <c r="B14" s="133"/>
      <c r="C14" s="134"/>
      <c r="D14" s="22"/>
      <c r="E14" s="22"/>
      <c r="F14" s="22"/>
      <c r="G14" s="22"/>
      <c r="H14" s="22"/>
      <c r="I14" s="22"/>
      <c r="J14" s="129"/>
      <c r="K14" s="139"/>
      <c r="L14" s="140"/>
    </row>
    <row r="15" spans="1:12" s="23" customFormat="1" ht="24" customHeight="1" x14ac:dyDescent="0.2">
      <c r="A15" s="130"/>
      <c r="B15" s="135"/>
      <c r="C15" s="136"/>
      <c r="D15" s="22"/>
      <c r="E15" s="22"/>
      <c r="F15" s="22"/>
      <c r="G15" s="22"/>
      <c r="H15" s="22"/>
      <c r="I15" s="22"/>
      <c r="J15" s="130"/>
      <c r="K15" s="141"/>
      <c r="L15" s="142"/>
    </row>
    <row r="16" spans="1:12" s="23" customFormat="1" ht="24" customHeight="1" x14ac:dyDescent="0.2">
      <c r="A16" s="128" t="s">
        <v>88</v>
      </c>
      <c r="B16" s="24" t="str">
        <f>IF(E13&gt;0,E13," ")</f>
        <v xml:space="preserve"> </v>
      </c>
      <c r="C16" s="24" t="str">
        <f>IF(D13&gt;0,D13," ")</f>
        <v xml:space="preserve"> </v>
      </c>
      <c r="D16" s="131"/>
      <c r="E16" s="132"/>
      <c r="F16" s="22"/>
      <c r="G16" s="22"/>
      <c r="H16" s="22"/>
      <c r="I16" s="22"/>
      <c r="J16" s="128">
        <v>2</v>
      </c>
      <c r="K16" s="137"/>
      <c r="L16" s="138"/>
    </row>
    <row r="17" spans="1:12" s="23" customFormat="1" ht="24" customHeight="1" x14ac:dyDescent="0.2">
      <c r="A17" s="129"/>
      <c r="B17" s="24" t="str">
        <f>IF(E14&gt;0,E14," ")</f>
        <v xml:space="preserve"> </v>
      </c>
      <c r="C17" s="24" t="str">
        <f>IF(D14&gt;0,D14," ")</f>
        <v xml:space="preserve"> </v>
      </c>
      <c r="D17" s="133"/>
      <c r="E17" s="134"/>
      <c r="F17" s="22"/>
      <c r="G17" s="22"/>
      <c r="H17" s="22"/>
      <c r="I17" s="22"/>
      <c r="J17" s="129"/>
      <c r="K17" s="139"/>
      <c r="L17" s="140"/>
    </row>
    <row r="18" spans="1:12" s="23" customFormat="1" ht="24" customHeight="1" x14ac:dyDescent="0.2">
      <c r="A18" s="130"/>
      <c r="B18" s="24"/>
      <c r="C18" s="24"/>
      <c r="D18" s="135"/>
      <c r="E18" s="136"/>
      <c r="F18" s="22"/>
      <c r="G18" s="22"/>
      <c r="H18" s="22"/>
      <c r="I18" s="22"/>
      <c r="J18" s="130"/>
      <c r="K18" s="141"/>
      <c r="L18" s="142"/>
    </row>
    <row r="19" spans="1:12" s="23" customFormat="1" ht="24" customHeight="1" x14ac:dyDescent="0.2">
      <c r="A19" s="128" t="s">
        <v>89</v>
      </c>
      <c r="B19" s="24" t="str">
        <f>IF(G13&gt;0,G13," ")</f>
        <v xml:space="preserve"> </v>
      </c>
      <c r="C19" s="24" t="str">
        <f>IF(F13&gt;0,F13," ")</f>
        <v xml:space="preserve"> </v>
      </c>
      <c r="D19" s="24" t="str">
        <f>IF(G16&gt;0,G16," ")</f>
        <v xml:space="preserve"> </v>
      </c>
      <c r="E19" s="24" t="str">
        <f>IF(F16&gt;0,F16," ")</f>
        <v xml:space="preserve"> </v>
      </c>
      <c r="F19" s="31"/>
      <c r="G19" s="31"/>
      <c r="H19" s="22"/>
      <c r="I19" s="22"/>
      <c r="J19" s="128">
        <v>3</v>
      </c>
      <c r="K19" s="137"/>
      <c r="L19" s="138"/>
    </row>
    <row r="20" spans="1:12" s="23" customFormat="1" ht="24" customHeight="1" x14ac:dyDescent="0.2">
      <c r="A20" s="129"/>
      <c r="B20" s="24" t="str">
        <f>IF(G14&gt;0,G14," ")</f>
        <v xml:space="preserve"> </v>
      </c>
      <c r="C20" s="24" t="str">
        <f>IF(F14&gt;0,F14," ")</f>
        <v xml:space="preserve"> </v>
      </c>
      <c r="D20" s="24" t="str">
        <f>IF(G17&gt;0,G17," ")</f>
        <v xml:space="preserve"> </v>
      </c>
      <c r="E20" s="24" t="str">
        <f>IF(F17&gt;0,F17," ")</f>
        <v xml:space="preserve"> </v>
      </c>
      <c r="F20" s="31"/>
      <c r="G20" s="31"/>
      <c r="H20" s="22"/>
      <c r="I20" s="22"/>
      <c r="J20" s="129"/>
      <c r="K20" s="139"/>
      <c r="L20" s="140"/>
    </row>
    <row r="21" spans="1:12" s="23" customFormat="1" ht="24" customHeight="1" x14ac:dyDescent="0.2">
      <c r="A21" s="130"/>
      <c r="B21" s="24"/>
      <c r="C21" s="24"/>
      <c r="D21" s="24"/>
      <c r="E21" s="24"/>
      <c r="F21" s="31"/>
      <c r="G21" s="31"/>
      <c r="H21" s="22"/>
      <c r="I21" s="22"/>
      <c r="J21" s="130"/>
      <c r="K21" s="141"/>
      <c r="L21" s="142"/>
    </row>
    <row r="22" spans="1:12" s="23" customFormat="1" ht="24" customHeight="1" x14ac:dyDescent="0.2">
      <c r="A22" s="128" t="s">
        <v>5</v>
      </c>
      <c r="B22" s="24" t="str">
        <f>IF(I13&gt;0,I13," ")</f>
        <v xml:space="preserve"> </v>
      </c>
      <c r="C22" s="24" t="str">
        <f>IF(H13&gt;0,H13," ")</f>
        <v xml:space="preserve"> </v>
      </c>
      <c r="D22" s="24" t="str">
        <f>IF(I16&gt;0,I16," ")</f>
        <v xml:space="preserve"> </v>
      </c>
      <c r="E22" s="24" t="str">
        <f>IF(H16&gt;0,H16," ")</f>
        <v xml:space="preserve"> </v>
      </c>
      <c r="F22" s="24" t="str">
        <f>IF(I19&gt;0,I19," ")</f>
        <v xml:space="preserve"> </v>
      </c>
      <c r="G22" s="24" t="str">
        <f>IF(H19&gt;0,H19," ")</f>
        <v xml:space="preserve"> </v>
      </c>
      <c r="H22" s="131"/>
      <c r="I22" s="132"/>
      <c r="J22" s="128">
        <v>4</v>
      </c>
      <c r="K22" s="137"/>
      <c r="L22" s="138"/>
    </row>
    <row r="23" spans="1:12" s="23" customFormat="1" ht="24" customHeight="1" x14ac:dyDescent="0.2">
      <c r="A23" s="129"/>
      <c r="B23" s="24" t="str">
        <f>IF(I14&gt;0,I14," ")</f>
        <v xml:space="preserve"> </v>
      </c>
      <c r="C23" s="24" t="str">
        <f>IF(H14&gt;0,H14," ")</f>
        <v xml:space="preserve"> </v>
      </c>
      <c r="D23" s="24" t="str">
        <f>IF(I17&gt;0,I17," ")</f>
        <v xml:space="preserve"> </v>
      </c>
      <c r="E23" s="24" t="str">
        <f>IF(H17&gt;0,H17," ")</f>
        <v xml:space="preserve"> </v>
      </c>
      <c r="F23" s="24" t="str">
        <f>IF(I20&gt;0,I20," ")</f>
        <v xml:space="preserve"> </v>
      </c>
      <c r="G23" s="24" t="str">
        <f>IF(H20&gt;0,H20," ")</f>
        <v xml:space="preserve"> </v>
      </c>
      <c r="H23" s="133"/>
      <c r="I23" s="134"/>
      <c r="J23" s="129"/>
      <c r="K23" s="139"/>
      <c r="L23" s="140"/>
    </row>
    <row r="24" spans="1:12" s="23" customFormat="1" ht="24" customHeight="1" x14ac:dyDescent="0.2">
      <c r="A24" s="130"/>
      <c r="B24" s="24"/>
      <c r="C24" s="24"/>
      <c r="D24" s="24"/>
      <c r="E24" s="24"/>
      <c r="F24" s="24"/>
      <c r="G24" s="24"/>
      <c r="H24" s="135"/>
      <c r="I24" s="136"/>
      <c r="J24" s="130"/>
      <c r="K24" s="141"/>
      <c r="L24" s="142"/>
    </row>
    <row r="25" spans="1:12" s="23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143" t="s">
        <v>17</v>
      </c>
      <c r="C26" s="143"/>
      <c r="D26" s="143"/>
      <c r="E26" s="58"/>
      <c r="F26" s="143" t="s">
        <v>18</v>
      </c>
      <c r="G26" s="143"/>
      <c r="H26" s="143"/>
      <c r="I26" s="143" t="s">
        <v>19</v>
      </c>
      <c r="J26" s="143"/>
    </row>
    <row r="27" spans="1:12" x14ac:dyDescent="0.2">
      <c r="A27" s="39"/>
      <c r="B27" s="122" t="s">
        <v>20</v>
      </c>
      <c r="C27" s="144"/>
      <c r="D27" s="144" t="s">
        <v>21</v>
      </c>
      <c r="E27" s="144"/>
      <c r="F27" s="144" t="s">
        <v>20</v>
      </c>
      <c r="G27" s="144"/>
      <c r="H27" s="60" t="s">
        <v>21</v>
      </c>
      <c r="I27" s="60" t="s">
        <v>22</v>
      </c>
      <c r="J27" s="60" t="s">
        <v>23</v>
      </c>
      <c r="K27" s="25" t="s">
        <v>24</v>
      </c>
    </row>
    <row r="28" spans="1:12" s="39" customFormat="1" ht="24" customHeight="1" x14ac:dyDescent="0.2">
      <c r="A28" s="11" t="str">
        <f>A13</f>
        <v>ARVC 16N2 Adidas</v>
      </c>
      <c r="B28" s="126"/>
      <c r="C28" s="127"/>
      <c r="D28" s="126"/>
      <c r="E28" s="127"/>
      <c r="F28" s="126"/>
      <c r="G28" s="127"/>
      <c r="H28" s="26"/>
      <c r="I28" s="41">
        <f>D13+D14+D15+F13+F14+F15+H13+H14+H15</f>
        <v>0</v>
      </c>
      <c r="J28" s="41">
        <f>E13+E14+E15+G13+G14+G15+I13+I14+I15</f>
        <v>0</v>
      </c>
      <c r="K28" s="41">
        <f>I28-J28</f>
        <v>0</v>
      </c>
    </row>
    <row r="29" spans="1:12" ht="24" customHeight="1" x14ac:dyDescent="0.2">
      <c r="A29" s="11" t="str">
        <f>A16</f>
        <v>VBINQ 16 NM True</v>
      </c>
      <c r="B29" s="126"/>
      <c r="C29" s="127"/>
      <c r="D29" s="126"/>
      <c r="E29" s="127"/>
      <c r="F29" s="126"/>
      <c r="G29" s="127"/>
      <c r="H29" s="26"/>
      <c r="I29" s="41" t="e">
        <f>B16+B17+B18+F16+F17+F18+H16+H17+H18</f>
        <v>#VALUE!</v>
      </c>
      <c r="J29" s="41" t="e">
        <f>C16+C17+C18+G16+G17+G18+I16+I17+I18</f>
        <v>#VALUE!</v>
      </c>
      <c r="K29" s="41" t="e">
        <f>I29-J29</f>
        <v>#VALUE!</v>
      </c>
    </row>
    <row r="30" spans="1:12" ht="24" customHeight="1" x14ac:dyDescent="0.2">
      <c r="A30" s="11" t="str">
        <f>A19</f>
        <v>SEVC 14 Premier</v>
      </c>
      <c r="B30" s="126"/>
      <c r="C30" s="127"/>
      <c r="D30" s="126"/>
      <c r="E30" s="127"/>
      <c r="F30" s="126"/>
      <c r="G30" s="127"/>
      <c r="H30" s="26"/>
      <c r="I30" s="41" t="e">
        <f>B19+B20+B21+D19+D20+D21+H19+H20+H21</f>
        <v>#VALUE!</v>
      </c>
      <c r="J30" s="41" t="e">
        <f>C19+C20+C21+E19+E20+E21+I19+I20+I21</f>
        <v>#VALUE!</v>
      </c>
      <c r="K30" s="41" t="e">
        <f>I30-J30</f>
        <v>#VALUE!</v>
      </c>
    </row>
    <row r="31" spans="1:12" ht="24" customHeight="1" x14ac:dyDescent="0.2">
      <c r="A31" s="11" t="str">
        <f>A22</f>
        <v>ARVC 15R1 Adidas</v>
      </c>
      <c r="B31" s="126"/>
      <c r="C31" s="127"/>
      <c r="D31" s="126"/>
      <c r="E31" s="127"/>
      <c r="F31" s="126"/>
      <c r="G31" s="127"/>
      <c r="H31" s="26"/>
      <c r="I31" s="41" t="e">
        <f>B22+B23+B24+D22+D23+D24+F22+F23+F24</f>
        <v>#VALUE!</v>
      </c>
      <c r="J31" s="41" t="e">
        <f>C22+C23+C24+E22+E23+E24+G22+G23+G24</f>
        <v>#VALUE!</v>
      </c>
      <c r="K31" s="41" t="e">
        <f>I31-J31</f>
        <v>#VALUE!</v>
      </c>
    </row>
    <row r="32" spans="1:12" x14ac:dyDescent="0.2">
      <c r="A32" s="27"/>
      <c r="B32" s="149">
        <f>SUM(B28:C31)</f>
        <v>0</v>
      </c>
      <c r="C32" s="149"/>
      <c r="D32" s="149">
        <f>SUM(D28:E31)</f>
        <v>0</v>
      </c>
      <c r="E32" s="149"/>
      <c r="F32" s="149">
        <f>SUM(F28:G31)</f>
        <v>0</v>
      </c>
      <c r="G32" s="149"/>
      <c r="H32" s="28">
        <f>SUM(H28:H31)</f>
        <v>0</v>
      </c>
      <c r="I32" s="28" t="e">
        <f>SUM(I28:I31)</f>
        <v>#VALUE!</v>
      </c>
      <c r="J32" s="28" t="e">
        <f>SUM(J28:J31)</f>
        <v>#VALUE!</v>
      </c>
      <c r="K32" s="28" t="e">
        <f>SUM(K28:K31)</f>
        <v>#VALUE!</v>
      </c>
    </row>
    <row r="33" spans="1:12" ht="18" customHeight="1" x14ac:dyDescent="0.2"/>
    <row r="34" spans="1:12" ht="18" customHeight="1" x14ac:dyDescent="0.2">
      <c r="A34" s="61"/>
      <c r="B34" s="122" t="s">
        <v>25</v>
      </c>
      <c r="C34" s="123"/>
      <c r="D34" s="122" t="s">
        <v>25</v>
      </c>
      <c r="E34" s="123"/>
      <c r="F34" s="124" t="s">
        <v>26</v>
      </c>
      <c r="G34" s="124"/>
      <c r="I34" s="125"/>
      <c r="J34" s="125"/>
      <c r="K34" s="125"/>
      <c r="L34" s="125"/>
    </row>
    <row r="35" spans="1:12" ht="18" customHeight="1" x14ac:dyDescent="0.2">
      <c r="A35" s="61" t="s">
        <v>27</v>
      </c>
      <c r="B35" s="122" t="str">
        <f>A28</f>
        <v>ARVC 16N2 Adidas</v>
      </c>
      <c r="C35" s="123"/>
      <c r="D35" s="122" t="str">
        <f>A30</f>
        <v>SEVC 14 Premier</v>
      </c>
      <c r="E35" s="123"/>
      <c r="F35" s="124" t="str">
        <f>A16</f>
        <v>VBINQ 16 NM True</v>
      </c>
      <c r="G35" s="124"/>
      <c r="I35" s="125"/>
      <c r="J35" s="125"/>
      <c r="K35" s="125"/>
      <c r="L35" s="125"/>
    </row>
    <row r="36" spans="1:12" ht="18" customHeight="1" x14ac:dyDescent="0.2">
      <c r="A36" s="61" t="s">
        <v>28</v>
      </c>
      <c r="B36" s="122" t="str">
        <f>A16</f>
        <v>VBINQ 16 NM True</v>
      </c>
      <c r="C36" s="123"/>
      <c r="D36" s="122" t="str">
        <f>A22</f>
        <v>ARVC 15R1 Adidas</v>
      </c>
      <c r="E36" s="123"/>
      <c r="F36" s="124" t="str">
        <f>A13</f>
        <v>ARVC 16N2 Adidas</v>
      </c>
      <c r="G36" s="124"/>
      <c r="I36" s="29"/>
      <c r="J36" s="29"/>
      <c r="K36" s="29"/>
      <c r="L36" s="29"/>
    </row>
    <row r="37" spans="1:12" ht="18" customHeight="1" x14ac:dyDescent="0.2">
      <c r="A37" s="61" t="s">
        <v>29</v>
      </c>
      <c r="B37" s="122" t="str">
        <f>A28</f>
        <v>ARVC 16N2 Adidas</v>
      </c>
      <c r="C37" s="123"/>
      <c r="D37" s="122" t="str">
        <f>A31</f>
        <v>ARVC 15R1 Adidas</v>
      </c>
      <c r="E37" s="123"/>
      <c r="F37" s="124" t="str">
        <f>A30</f>
        <v>SEVC 14 Premier</v>
      </c>
      <c r="G37" s="124"/>
      <c r="I37" s="125"/>
      <c r="J37" s="125"/>
      <c r="K37" s="125"/>
      <c r="L37" s="125"/>
    </row>
    <row r="38" spans="1:12" ht="18" customHeight="1" x14ac:dyDescent="0.2">
      <c r="A38" s="61" t="s">
        <v>33</v>
      </c>
      <c r="B38" s="122" t="str">
        <f>A29</f>
        <v>VBINQ 16 NM True</v>
      </c>
      <c r="C38" s="123"/>
      <c r="D38" s="122" t="str">
        <f>A30</f>
        <v>SEVC 14 Premier</v>
      </c>
      <c r="E38" s="123"/>
      <c r="F38" s="124" t="str">
        <f>A28</f>
        <v>ARVC 16N2 Adidas</v>
      </c>
      <c r="G38" s="124"/>
      <c r="I38" s="125"/>
      <c r="J38" s="125"/>
      <c r="K38" s="125"/>
      <c r="L38" s="125"/>
    </row>
    <row r="39" spans="1:12" x14ac:dyDescent="0.2">
      <c r="A39" s="61" t="s">
        <v>34</v>
      </c>
      <c r="B39" s="122" t="str">
        <f>A30</f>
        <v>SEVC 14 Premier</v>
      </c>
      <c r="C39" s="123"/>
      <c r="D39" s="122" t="str">
        <f>A31</f>
        <v>ARVC 15R1 Adidas</v>
      </c>
      <c r="E39" s="123"/>
      <c r="F39" s="124" t="str">
        <f>A16</f>
        <v>VBINQ 16 NM True</v>
      </c>
      <c r="G39" s="124"/>
    </row>
    <row r="40" spans="1:12" x14ac:dyDescent="0.2">
      <c r="A40" s="61" t="s">
        <v>35</v>
      </c>
      <c r="B40" s="122" t="str">
        <f>A13</f>
        <v>ARVC 16N2 Adidas</v>
      </c>
      <c r="C40" s="123"/>
      <c r="D40" s="122" t="str">
        <f>A29</f>
        <v>VBINQ 16 NM True</v>
      </c>
      <c r="E40" s="123"/>
      <c r="F40" s="124" t="str">
        <f>A22</f>
        <v>ARVC 15R1 Adidas</v>
      </c>
      <c r="G40" s="124"/>
    </row>
    <row r="41" spans="1:12" x14ac:dyDescent="0.2">
      <c r="H41" s="27"/>
      <c r="I41" s="27"/>
    </row>
    <row r="42" spans="1:12" x14ac:dyDescent="0.2">
      <c r="A42" s="121"/>
      <c r="B42" s="121"/>
      <c r="C42" s="121"/>
      <c r="D42" s="121"/>
      <c r="E42" s="121"/>
      <c r="F42" s="121"/>
      <c r="G42" s="121"/>
      <c r="H42" s="121"/>
      <c r="I42" s="62"/>
    </row>
  </sheetData>
  <mergeCells count="70">
    <mergeCell ref="D29:E29"/>
    <mergeCell ref="F29:G29"/>
    <mergeCell ref="F31:G31"/>
    <mergeCell ref="B32:C32"/>
    <mergeCell ref="D32:E32"/>
    <mergeCell ref="F32:G32"/>
    <mergeCell ref="K13:L15"/>
    <mergeCell ref="B12:C12"/>
    <mergeCell ref="D12:E12"/>
    <mergeCell ref="F12:G12"/>
    <mergeCell ref="A1:L1"/>
    <mergeCell ref="A2:L2"/>
    <mergeCell ref="A7:H7"/>
    <mergeCell ref="H12:I12"/>
    <mergeCell ref="K12:L12"/>
    <mergeCell ref="B13:C15"/>
    <mergeCell ref="B26:D26"/>
    <mergeCell ref="F26:H26"/>
    <mergeCell ref="A13:A15"/>
    <mergeCell ref="I26:J26"/>
    <mergeCell ref="J13:J15"/>
    <mergeCell ref="A16:A18"/>
    <mergeCell ref="D16:E18"/>
    <mergeCell ref="K16:L18"/>
    <mergeCell ref="J19:J21"/>
    <mergeCell ref="K19:L21"/>
    <mergeCell ref="A22:A24"/>
    <mergeCell ref="H22:I24"/>
    <mergeCell ref="J22:J24"/>
    <mergeCell ref="K22:L24"/>
    <mergeCell ref="J16:J18"/>
    <mergeCell ref="A19:A21"/>
    <mergeCell ref="B34:C34"/>
    <mergeCell ref="D34:E34"/>
    <mergeCell ref="F34:G34"/>
    <mergeCell ref="I34:L34"/>
    <mergeCell ref="B27:C27"/>
    <mergeCell ref="D27:E27"/>
    <mergeCell ref="F27:G27"/>
    <mergeCell ref="B28:C28"/>
    <mergeCell ref="D28:E28"/>
    <mergeCell ref="F28:G28"/>
    <mergeCell ref="B30:C30"/>
    <mergeCell ref="D30:E30"/>
    <mergeCell ref="B31:C31"/>
    <mergeCell ref="D31:E31"/>
    <mergeCell ref="F30:G30"/>
    <mergeCell ref="B29:C29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B39:C39"/>
    <mergeCell ref="D39:E39"/>
    <mergeCell ref="F39:G39"/>
    <mergeCell ref="B40:C40"/>
    <mergeCell ref="D40:E40"/>
    <mergeCell ref="F40:G40"/>
  </mergeCells>
  <pageMargins left="0.25" right="0.25" top="0.75" bottom="0.75" header="0.3" footer="0.3"/>
  <pageSetup scale="61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62CA0-E95B-9C43-92F6-D70D911C0395}">
  <sheetPr>
    <tabColor rgb="FF00B050"/>
    <pageSetUpPr fitToPage="1"/>
  </sheetPr>
  <dimension ref="A1:I35"/>
  <sheetViews>
    <sheetView topLeftCell="A5" workbookViewId="0">
      <selection sqref="A1:I30"/>
    </sheetView>
  </sheetViews>
  <sheetFormatPr baseColWidth="10" defaultRowHeight="16" x14ac:dyDescent="0.2"/>
  <cols>
    <col min="2" max="4" width="20" customWidth="1"/>
    <col min="6" max="8" width="20" customWidth="1"/>
  </cols>
  <sheetData>
    <row r="1" spans="1:9" ht="20" x14ac:dyDescent="0.2">
      <c r="A1" s="145" t="s">
        <v>83</v>
      </c>
      <c r="B1" s="145"/>
      <c r="C1" s="145"/>
      <c r="D1" s="145"/>
      <c r="E1" s="145"/>
      <c r="F1" s="145"/>
      <c r="G1" s="145"/>
      <c r="H1" s="145"/>
      <c r="I1" s="145"/>
    </row>
    <row r="2" spans="1:9" ht="20" x14ac:dyDescent="0.2">
      <c r="A2" s="146">
        <v>43575</v>
      </c>
      <c r="B2" s="146"/>
      <c r="C2" s="146"/>
      <c r="D2" s="146"/>
      <c r="E2" s="146"/>
      <c r="F2" s="146"/>
      <c r="G2" s="146"/>
      <c r="H2" s="146"/>
      <c r="I2" s="146"/>
    </row>
    <row r="3" spans="1:9" ht="20" x14ac:dyDescent="0.2">
      <c r="A3" s="59"/>
      <c r="B3" s="59"/>
      <c r="C3" s="59"/>
      <c r="D3" s="59"/>
      <c r="E3" s="59" t="s">
        <v>68</v>
      </c>
      <c r="F3" s="59"/>
      <c r="G3" s="59"/>
      <c r="H3" s="59"/>
      <c r="I3" s="59"/>
    </row>
    <row r="4" spans="1:9" ht="20" x14ac:dyDescent="0.2">
      <c r="A4" s="59"/>
      <c r="B4" s="59"/>
      <c r="C4" s="59"/>
      <c r="D4" s="59"/>
      <c r="E4" s="59"/>
      <c r="F4" s="59"/>
      <c r="G4" s="59"/>
      <c r="H4" s="59"/>
      <c r="I4" s="59"/>
    </row>
    <row r="5" spans="1:9" ht="20" x14ac:dyDescent="0.2">
      <c r="A5" s="59"/>
      <c r="B5" s="79" t="s">
        <v>109</v>
      </c>
      <c r="C5" s="59"/>
      <c r="D5" s="59"/>
      <c r="E5" s="59"/>
      <c r="F5" s="79" t="s">
        <v>110</v>
      </c>
      <c r="G5" s="59"/>
      <c r="H5" s="59"/>
      <c r="I5" s="59"/>
    </row>
    <row r="6" spans="1:9" ht="20" x14ac:dyDescent="0.2">
      <c r="A6" s="59"/>
      <c r="B6" s="80" t="s">
        <v>103</v>
      </c>
      <c r="C6" s="59"/>
      <c r="D6" s="59"/>
      <c r="E6" s="59"/>
      <c r="F6" s="80" t="s">
        <v>104</v>
      </c>
      <c r="G6" s="59"/>
      <c r="H6" s="59"/>
      <c r="I6" s="59"/>
    </row>
    <row r="7" spans="1:9" ht="25" customHeight="1" x14ac:dyDescent="0.2"/>
    <row r="8" spans="1:9" ht="17" thickBot="1" x14ac:dyDescent="0.25">
      <c r="B8" t="s">
        <v>38</v>
      </c>
      <c r="F8" t="s">
        <v>44</v>
      </c>
    </row>
    <row r="9" spans="1:9" ht="32" customHeight="1" x14ac:dyDescent="0.2">
      <c r="A9" s="27"/>
      <c r="B9" s="75" t="s">
        <v>111</v>
      </c>
      <c r="C9" s="50"/>
      <c r="D9" s="55"/>
      <c r="F9" s="75" t="s">
        <v>111</v>
      </c>
      <c r="G9" s="50"/>
      <c r="H9" s="55"/>
    </row>
    <row r="10" spans="1:9" ht="32" customHeight="1" thickBot="1" x14ac:dyDescent="0.25">
      <c r="A10" s="27"/>
      <c r="B10" s="76"/>
      <c r="C10" s="52"/>
      <c r="D10" s="50"/>
      <c r="F10" s="76"/>
      <c r="G10" s="52"/>
      <c r="H10" s="50"/>
    </row>
    <row r="11" spans="1:9" ht="32" customHeight="1" x14ac:dyDescent="0.2">
      <c r="A11" s="27"/>
      <c r="B11" s="77" t="s">
        <v>115</v>
      </c>
      <c r="C11" s="64"/>
      <c r="D11" s="54"/>
      <c r="F11" s="77" t="s">
        <v>115</v>
      </c>
      <c r="G11" s="64"/>
      <c r="H11" s="54"/>
    </row>
    <row r="12" spans="1:9" ht="32" customHeight="1" thickBot="1" x14ac:dyDescent="0.25">
      <c r="A12" s="27"/>
      <c r="B12" s="81" t="s">
        <v>39</v>
      </c>
      <c r="C12" s="65" t="s">
        <v>114</v>
      </c>
      <c r="D12" s="50"/>
      <c r="F12" s="81" t="s">
        <v>47</v>
      </c>
      <c r="G12" s="65" t="s">
        <v>114</v>
      </c>
      <c r="H12" s="50"/>
    </row>
    <row r="13" spans="1:9" ht="32" customHeight="1" thickBot="1" x14ac:dyDescent="0.25">
      <c r="B13" s="53"/>
      <c r="C13" s="66"/>
      <c r="D13" s="52"/>
      <c r="F13" s="53"/>
      <c r="G13" s="66"/>
      <c r="H13" s="52"/>
    </row>
    <row r="14" spans="1:9" ht="32" customHeight="1" thickBot="1" x14ac:dyDescent="0.25">
      <c r="B14" s="83" t="s">
        <v>42</v>
      </c>
      <c r="C14" s="78" t="s">
        <v>51</v>
      </c>
      <c r="D14" s="50" t="s">
        <v>107</v>
      </c>
      <c r="F14" s="83" t="s">
        <v>119</v>
      </c>
      <c r="G14" s="78" t="s">
        <v>51</v>
      </c>
      <c r="H14" s="50" t="s">
        <v>108</v>
      </c>
    </row>
    <row r="15" spans="1:9" ht="32" customHeight="1" x14ac:dyDescent="0.2">
      <c r="A15" s="27"/>
      <c r="B15" s="75" t="s">
        <v>112</v>
      </c>
      <c r="C15" s="67"/>
      <c r="D15" s="50"/>
      <c r="F15" s="75" t="s">
        <v>112</v>
      </c>
      <c r="G15" s="67"/>
      <c r="H15" s="50"/>
    </row>
    <row r="16" spans="1:9" ht="32" customHeight="1" thickBot="1" x14ac:dyDescent="0.25">
      <c r="A16" s="27"/>
      <c r="B16" s="76"/>
      <c r="C16" s="68"/>
      <c r="D16" s="50"/>
      <c r="F16" s="76"/>
      <c r="G16" s="68"/>
      <c r="H16" s="50"/>
    </row>
    <row r="17" spans="1:8" ht="32" customHeight="1" x14ac:dyDescent="0.2">
      <c r="A17" s="27"/>
      <c r="B17" s="78" t="s">
        <v>52</v>
      </c>
      <c r="C17" s="50"/>
      <c r="D17" s="50"/>
      <c r="F17" s="78" t="s">
        <v>52</v>
      </c>
      <c r="G17" s="50"/>
      <c r="H17" s="50"/>
    </row>
    <row r="18" spans="1:8" ht="32" customHeight="1" thickBot="1" x14ac:dyDescent="0.25">
      <c r="A18" s="27"/>
      <c r="B18" s="81" t="s">
        <v>43</v>
      </c>
      <c r="C18" s="50"/>
      <c r="D18" s="50"/>
      <c r="F18" s="81" t="s">
        <v>45</v>
      </c>
      <c r="G18" s="50"/>
      <c r="H18" s="50"/>
    </row>
    <row r="20" spans="1:8" ht="32" customHeight="1" thickBot="1" x14ac:dyDescent="0.25">
      <c r="C20" s="82" t="s">
        <v>117</v>
      </c>
      <c r="D20" s="55"/>
      <c r="E20" s="27"/>
      <c r="G20" s="82" t="s">
        <v>117</v>
      </c>
      <c r="H20" s="55"/>
    </row>
    <row r="21" spans="1:8" ht="32" customHeight="1" x14ac:dyDescent="0.2">
      <c r="C21" s="75" t="s">
        <v>113</v>
      </c>
      <c r="D21" s="54"/>
      <c r="E21" s="27"/>
      <c r="G21" s="75" t="s">
        <v>113</v>
      </c>
      <c r="H21" s="54"/>
    </row>
    <row r="22" spans="1:8" ht="32" customHeight="1" thickBot="1" x14ac:dyDescent="0.25">
      <c r="C22" s="76"/>
      <c r="D22" s="52"/>
      <c r="E22" s="27"/>
      <c r="G22" s="76"/>
      <c r="H22" s="52"/>
    </row>
    <row r="23" spans="1:8" ht="32" customHeight="1" x14ac:dyDescent="0.2">
      <c r="C23" s="78" t="s">
        <v>116</v>
      </c>
      <c r="D23" s="50" t="s">
        <v>81</v>
      </c>
      <c r="G23" s="78" t="s">
        <v>116</v>
      </c>
      <c r="H23" s="50" t="s">
        <v>81</v>
      </c>
    </row>
    <row r="24" spans="1:8" ht="32" customHeight="1" thickBot="1" x14ac:dyDescent="0.25">
      <c r="C24" s="81" t="s">
        <v>118</v>
      </c>
      <c r="D24" s="50"/>
      <c r="G24" s="81" t="s">
        <v>118</v>
      </c>
      <c r="H24" s="50"/>
    </row>
    <row r="27" spans="1:8" x14ac:dyDescent="0.2">
      <c r="A27" s="150" t="s">
        <v>37</v>
      </c>
      <c r="B27" s="150"/>
      <c r="C27" s="150"/>
      <c r="D27" s="150"/>
      <c r="E27" s="150"/>
      <c r="F27" s="150"/>
      <c r="G27" s="150"/>
      <c r="H27" s="150"/>
    </row>
    <row r="35" spans="3:3" x14ac:dyDescent="0.2">
      <c r="C35">
        <v>0</v>
      </c>
    </row>
  </sheetData>
  <mergeCells count="3">
    <mergeCell ref="A1:I1"/>
    <mergeCell ref="A2:I2"/>
    <mergeCell ref="A27:H27"/>
  </mergeCells>
  <printOptions horizontalCentered="1" verticalCentered="1"/>
  <pageMargins left="0" right="0" top="0.2" bottom="0.2" header="0.3" footer="0.3"/>
  <pageSetup paperSize="3" scale="86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2"/>
  <sheetViews>
    <sheetView topLeftCell="A4" workbookViewId="0">
      <selection activeCell="A22" sqref="A22:A24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145" t="s">
        <v>83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ht="20" x14ac:dyDescent="0.2">
      <c r="A2" s="146">
        <v>43575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ht="18" x14ac:dyDescent="0.2">
      <c r="A3" s="14" t="s">
        <v>8</v>
      </c>
      <c r="B3" s="38" t="s">
        <v>30</v>
      </c>
      <c r="C3" s="15"/>
      <c r="D3" s="14"/>
      <c r="E3" s="14"/>
      <c r="F3" s="14"/>
      <c r="G3" s="14"/>
      <c r="H3" s="62"/>
    </row>
    <row r="4" spans="1:12" s="17" customFormat="1" x14ac:dyDescent="0.2">
      <c r="A4" s="16" t="s">
        <v>9</v>
      </c>
      <c r="B4" s="17" t="s">
        <v>67</v>
      </c>
      <c r="H4" s="62"/>
    </row>
    <row r="5" spans="1:12" s="17" customFormat="1" x14ac:dyDescent="0.2">
      <c r="A5" s="16" t="s">
        <v>10</v>
      </c>
      <c r="B5" s="56" t="s">
        <v>79</v>
      </c>
      <c r="H5" s="62"/>
    </row>
    <row r="6" spans="1:12" x14ac:dyDescent="0.2">
      <c r="C6" s="9"/>
      <c r="H6" s="62"/>
    </row>
    <row r="7" spans="1:12" s="19" customFormat="1" ht="14" x14ac:dyDescent="0.15">
      <c r="A7" s="147" t="s">
        <v>105</v>
      </c>
      <c r="B7" s="147"/>
      <c r="C7" s="147"/>
      <c r="D7" s="147"/>
      <c r="E7" s="147"/>
      <c r="F7" s="147"/>
      <c r="G7" s="147"/>
      <c r="H7" s="147"/>
      <c r="I7" s="30"/>
      <c r="J7" s="30"/>
      <c r="K7" s="30"/>
      <c r="L7" s="30"/>
    </row>
    <row r="8" spans="1:12" x14ac:dyDescent="0.2">
      <c r="B8" s="12"/>
    </row>
    <row r="9" spans="1:12" x14ac:dyDescent="0.2">
      <c r="A9" s="20" t="s">
        <v>11</v>
      </c>
      <c r="B9" s="12" t="s">
        <v>12</v>
      </c>
      <c r="D9" s="20"/>
      <c r="E9" s="20"/>
      <c r="F9" s="20"/>
      <c r="G9" s="20"/>
    </row>
    <row r="10" spans="1:12" x14ac:dyDescent="0.2">
      <c r="A10" s="20" t="s">
        <v>13</v>
      </c>
      <c r="B10" s="21">
        <v>5</v>
      </c>
      <c r="C10" s="21"/>
      <c r="D10" s="20"/>
      <c r="E10" s="20"/>
      <c r="F10" s="20"/>
      <c r="G10" s="20"/>
    </row>
    <row r="12" spans="1:12" s="39" customFormat="1" x14ac:dyDescent="0.2">
      <c r="A12" s="61" t="s">
        <v>14</v>
      </c>
      <c r="B12" s="122" t="str">
        <f>A13</f>
        <v>NM Invasion 15 Sirens</v>
      </c>
      <c r="C12" s="144"/>
      <c r="D12" s="122" t="str">
        <f>A16</f>
        <v>ARVC 13R1 Adidas</v>
      </c>
      <c r="E12" s="123"/>
      <c r="F12" s="122" t="str">
        <f>A19</f>
        <v>RA 13/14 Andrea</v>
      </c>
      <c r="G12" s="123"/>
      <c r="H12" s="148" t="str">
        <f>A22</f>
        <v>NEVBC 13 Purple</v>
      </c>
      <c r="I12" s="123"/>
      <c r="J12" s="61" t="s">
        <v>15</v>
      </c>
      <c r="K12" s="122" t="s">
        <v>16</v>
      </c>
      <c r="L12" s="123"/>
    </row>
    <row r="13" spans="1:12" s="23" customFormat="1" ht="24" customHeight="1" x14ac:dyDescent="0.2">
      <c r="A13" s="128" t="s">
        <v>90</v>
      </c>
      <c r="B13" s="131"/>
      <c r="C13" s="132"/>
      <c r="D13" s="22"/>
      <c r="E13" s="22"/>
      <c r="F13" s="22"/>
      <c r="G13" s="22"/>
      <c r="H13" s="22"/>
      <c r="I13" s="22"/>
      <c r="J13" s="128">
        <v>1</v>
      </c>
      <c r="K13" s="137"/>
      <c r="L13" s="138"/>
    </row>
    <row r="14" spans="1:12" s="23" customFormat="1" ht="24" customHeight="1" x14ac:dyDescent="0.2">
      <c r="A14" s="129"/>
      <c r="B14" s="133"/>
      <c r="C14" s="134"/>
      <c r="D14" s="22"/>
      <c r="E14" s="22"/>
      <c r="F14" s="22"/>
      <c r="G14" s="22"/>
      <c r="H14" s="22"/>
      <c r="I14" s="22"/>
      <c r="J14" s="129"/>
      <c r="K14" s="139"/>
      <c r="L14" s="140"/>
    </row>
    <row r="15" spans="1:12" s="23" customFormat="1" ht="24" customHeight="1" x14ac:dyDescent="0.2">
      <c r="A15" s="130"/>
      <c r="B15" s="135"/>
      <c r="C15" s="136"/>
      <c r="D15" s="22"/>
      <c r="E15" s="22"/>
      <c r="F15" s="22"/>
      <c r="G15" s="22"/>
      <c r="H15" s="22"/>
      <c r="I15" s="22"/>
      <c r="J15" s="130"/>
      <c r="K15" s="141"/>
      <c r="L15" s="142"/>
    </row>
    <row r="16" spans="1:12" s="23" customFormat="1" ht="24" customHeight="1" x14ac:dyDescent="0.2">
      <c r="A16" s="128" t="s">
        <v>6</v>
      </c>
      <c r="B16" s="24" t="str">
        <f>IF(E13&gt;0,E13," ")</f>
        <v xml:space="preserve"> </v>
      </c>
      <c r="C16" s="24" t="str">
        <f>IF(D13&gt;0,D13," ")</f>
        <v xml:space="preserve"> </v>
      </c>
      <c r="D16" s="131"/>
      <c r="E16" s="132"/>
      <c r="F16" s="22"/>
      <c r="G16" s="22"/>
      <c r="H16" s="22"/>
      <c r="I16" s="22"/>
      <c r="J16" s="128">
        <v>2</v>
      </c>
      <c r="K16" s="137"/>
      <c r="L16" s="138"/>
    </row>
    <row r="17" spans="1:12" s="23" customFormat="1" ht="24" customHeight="1" x14ac:dyDescent="0.2">
      <c r="A17" s="129"/>
      <c r="B17" s="24" t="str">
        <f>IF(E14&gt;0,E14," ")</f>
        <v xml:space="preserve"> </v>
      </c>
      <c r="C17" s="24" t="str">
        <f>IF(D14&gt;0,D14," ")</f>
        <v xml:space="preserve"> </v>
      </c>
      <c r="D17" s="133"/>
      <c r="E17" s="134"/>
      <c r="F17" s="22"/>
      <c r="G17" s="22"/>
      <c r="H17" s="22"/>
      <c r="I17" s="22"/>
      <c r="J17" s="129"/>
      <c r="K17" s="139"/>
      <c r="L17" s="140"/>
    </row>
    <row r="18" spans="1:12" s="23" customFormat="1" ht="24" customHeight="1" x14ac:dyDescent="0.2">
      <c r="A18" s="130"/>
      <c r="B18" s="24"/>
      <c r="C18" s="24"/>
      <c r="D18" s="135"/>
      <c r="E18" s="136"/>
      <c r="F18" s="22"/>
      <c r="G18" s="22"/>
      <c r="H18" s="22"/>
      <c r="I18" s="22"/>
      <c r="J18" s="130"/>
      <c r="K18" s="141"/>
      <c r="L18" s="142"/>
    </row>
    <row r="19" spans="1:12" s="23" customFormat="1" ht="24" customHeight="1" x14ac:dyDescent="0.2">
      <c r="A19" s="128" t="s">
        <v>144</v>
      </c>
      <c r="B19" s="24" t="str">
        <f>IF(G13&gt;0,G13," ")</f>
        <v xml:space="preserve"> </v>
      </c>
      <c r="C19" s="24" t="str">
        <f>IF(F13&gt;0,F13," ")</f>
        <v xml:space="preserve"> </v>
      </c>
      <c r="D19" s="24" t="str">
        <f>IF(G16&gt;0,G16," ")</f>
        <v xml:space="preserve"> </v>
      </c>
      <c r="E19" s="24" t="str">
        <f>IF(F16&gt;0,F16," ")</f>
        <v xml:space="preserve"> </v>
      </c>
      <c r="F19" s="31"/>
      <c r="G19" s="31"/>
      <c r="H19" s="22"/>
      <c r="I19" s="22"/>
      <c r="J19" s="128">
        <v>3</v>
      </c>
      <c r="K19" s="137"/>
      <c r="L19" s="138"/>
    </row>
    <row r="20" spans="1:12" s="23" customFormat="1" ht="24" customHeight="1" x14ac:dyDescent="0.2">
      <c r="A20" s="129"/>
      <c r="B20" s="24" t="str">
        <f>IF(G14&gt;0,G14," ")</f>
        <v xml:space="preserve"> </v>
      </c>
      <c r="C20" s="24" t="str">
        <f>IF(F14&gt;0,F14," ")</f>
        <v xml:space="preserve"> </v>
      </c>
      <c r="D20" s="24" t="str">
        <f>IF(G17&gt;0,G17," ")</f>
        <v xml:space="preserve"> </v>
      </c>
      <c r="E20" s="24" t="str">
        <f>IF(F17&gt;0,F17," ")</f>
        <v xml:space="preserve"> </v>
      </c>
      <c r="F20" s="31"/>
      <c r="G20" s="31"/>
      <c r="H20" s="22"/>
      <c r="I20" s="22"/>
      <c r="J20" s="129"/>
      <c r="K20" s="139"/>
      <c r="L20" s="140"/>
    </row>
    <row r="21" spans="1:12" s="23" customFormat="1" ht="24" customHeight="1" x14ac:dyDescent="0.2">
      <c r="A21" s="130"/>
      <c r="B21" s="24"/>
      <c r="C21" s="24"/>
      <c r="D21" s="24"/>
      <c r="E21" s="24"/>
      <c r="F21" s="31"/>
      <c r="G21" s="31"/>
      <c r="H21" s="22"/>
      <c r="I21" s="22"/>
      <c r="J21" s="130"/>
      <c r="K21" s="141"/>
      <c r="L21" s="142"/>
    </row>
    <row r="22" spans="1:12" s="23" customFormat="1" ht="24" customHeight="1" x14ac:dyDescent="0.2">
      <c r="A22" s="128" t="s">
        <v>124</v>
      </c>
      <c r="B22" s="24" t="str">
        <f>IF(I13&gt;0,I13," ")</f>
        <v xml:space="preserve"> </v>
      </c>
      <c r="C22" s="24" t="str">
        <f>IF(H13&gt;0,H13," ")</f>
        <v xml:space="preserve"> </v>
      </c>
      <c r="D22" s="24" t="str">
        <f>IF(I16&gt;0,I16," ")</f>
        <v xml:space="preserve"> </v>
      </c>
      <c r="E22" s="24" t="str">
        <f>IF(H16&gt;0,H16," ")</f>
        <v xml:space="preserve"> </v>
      </c>
      <c r="F22" s="24" t="str">
        <f>IF(I19&gt;0,I19," ")</f>
        <v xml:space="preserve"> </v>
      </c>
      <c r="G22" s="24" t="str">
        <f>IF(H19&gt;0,H19," ")</f>
        <v xml:space="preserve"> </v>
      </c>
      <c r="H22" s="131"/>
      <c r="I22" s="132"/>
      <c r="J22" s="128">
        <v>4</v>
      </c>
      <c r="K22" s="137"/>
      <c r="L22" s="138"/>
    </row>
    <row r="23" spans="1:12" s="23" customFormat="1" ht="24" customHeight="1" x14ac:dyDescent="0.2">
      <c r="A23" s="129"/>
      <c r="B23" s="24" t="str">
        <f>IF(I14&gt;0,I14," ")</f>
        <v xml:space="preserve"> </v>
      </c>
      <c r="C23" s="24" t="str">
        <f>IF(H14&gt;0,H14," ")</f>
        <v xml:space="preserve"> </v>
      </c>
      <c r="D23" s="24" t="str">
        <f>IF(I17&gt;0,I17," ")</f>
        <v xml:space="preserve"> </v>
      </c>
      <c r="E23" s="24" t="str">
        <f>IF(H17&gt;0,H17," ")</f>
        <v xml:space="preserve"> </v>
      </c>
      <c r="F23" s="24" t="str">
        <f>IF(I20&gt;0,I20," ")</f>
        <v xml:space="preserve"> </v>
      </c>
      <c r="G23" s="24" t="str">
        <f>IF(H20&gt;0,H20," ")</f>
        <v xml:space="preserve"> </v>
      </c>
      <c r="H23" s="133"/>
      <c r="I23" s="134"/>
      <c r="J23" s="129"/>
      <c r="K23" s="139"/>
      <c r="L23" s="140"/>
    </row>
    <row r="24" spans="1:12" s="23" customFormat="1" ht="24" customHeight="1" x14ac:dyDescent="0.2">
      <c r="A24" s="130"/>
      <c r="B24" s="24"/>
      <c r="C24" s="24"/>
      <c r="D24" s="24"/>
      <c r="E24" s="24"/>
      <c r="F24" s="24"/>
      <c r="G24" s="24"/>
      <c r="H24" s="135"/>
      <c r="I24" s="136"/>
      <c r="J24" s="130"/>
      <c r="K24" s="141"/>
      <c r="L24" s="142"/>
    </row>
    <row r="25" spans="1:12" s="23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143" t="s">
        <v>17</v>
      </c>
      <c r="C26" s="143"/>
      <c r="D26" s="143"/>
      <c r="E26" s="58"/>
      <c r="F26" s="143" t="s">
        <v>18</v>
      </c>
      <c r="G26" s="143"/>
      <c r="H26" s="143"/>
      <c r="I26" s="143" t="s">
        <v>19</v>
      </c>
      <c r="J26" s="143"/>
    </row>
    <row r="27" spans="1:12" x14ac:dyDescent="0.2">
      <c r="A27" s="39"/>
      <c r="B27" s="122" t="s">
        <v>20</v>
      </c>
      <c r="C27" s="144"/>
      <c r="D27" s="144" t="s">
        <v>21</v>
      </c>
      <c r="E27" s="144"/>
      <c r="F27" s="144" t="s">
        <v>20</v>
      </c>
      <c r="G27" s="144"/>
      <c r="H27" s="60" t="s">
        <v>21</v>
      </c>
      <c r="I27" s="60" t="s">
        <v>22</v>
      </c>
      <c r="J27" s="60" t="s">
        <v>23</v>
      </c>
      <c r="K27" s="25" t="s">
        <v>24</v>
      </c>
    </row>
    <row r="28" spans="1:12" s="39" customFormat="1" ht="24" customHeight="1" x14ac:dyDescent="0.2">
      <c r="A28" s="11" t="str">
        <f>A13</f>
        <v>NM Invasion 15 Sirens</v>
      </c>
      <c r="B28" s="126"/>
      <c r="C28" s="127"/>
      <c r="D28" s="126"/>
      <c r="E28" s="127"/>
      <c r="F28" s="126"/>
      <c r="G28" s="127"/>
      <c r="H28" s="26"/>
      <c r="I28" s="41">
        <f>D13+D14+D15+F13+F14+F15+H13+H14+H15</f>
        <v>0</v>
      </c>
      <c r="J28" s="41">
        <f>E13+E14+E15+G13+G14+G15+I13+I14+I15</f>
        <v>0</v>
      </c>
      <c r="K28" s="41">
        <f>I28-J28</f>
        <v>0</v>
      </c>
    </row>
    <row r="29" spans="1:12" ht="24" customHeight="1" x14ac:dyDescent="0.2">
      <c r="A29" s="11" t="str">
        <f>A16</f>
        <v>ARVC 13R1 Adidas</v>
      </c>
      <c r="B29" s="126"/>
      <c r="C29" s="127"/>
      <c r="D29" s="126"/>
      <c r="E29" s="127"/>
      <c r="F29" s="126"/>
      <c r="G29" s="127"/>
      <c r="H29" s="26"/>
      <c r="I29" s="41" t="e">
        <f>B16+B17+B18+F16+F17+F18+H16+H17+H18</f>
        <v>#VALUE!</v>
      </c>
      <c r="J29" s="41" t="e">
        <f>C16+C17+C18+G16+G17+G18+I16+I17+I18</f>
        <v>#VALUE!</v>
      </c>
      <c r="K29" s="41" t="e">
        <f>I29-J29</f>
        <v>#VALUE!</v>
      </c>
    </row>
    <row r="30" spans="1:12" ht="24" customHeight="1" x14ac:dyDescent="0.2">
      <c r="A30" s="11" t="str">
        <f>A19</f>
        <v>RA 13/14 Andrea</v>
      </c>
      <c r="B30" s="126"/>
      <c r="C30" s="127"/>
      <c r="D30" s="126"/>
      <c r="E30" s="127"/>
      <c r="F30" s="126"/>
      <c r="G30" s="127"/>
      <c r="H30" s="26"/>
      <c r="I30" s="41" t="e">
        <f>B19+B20+B21+D19+D20+D21+H19+H20+H21</f>
        <v>#VALUE!</v>
      </c>
      <c r="J30" s="41" t="e">
        <f>C19+C20+C21+E19+E20+E21+I19+I20+I21</f>
        <v>#VALUE!</v>
      </c>
      <c r="K30" s="41" t="e">
        <f>I30-J30</f>
        <v>#VALUE!</v>
      </c>
    </row>
    <row r="31" spans="1:12" ht="24" customHeight="1" x14ac:dyDescent="0.2">
      <c r="A31" s="11" t="str">
        <f>A22</f>
        <v>NEVBC 13 Purple</v>
      </c>
      <c r="B31" s="126"/>
      <c r="C31" s="127"/>
      <c r="D31" s="126"/>
      <c r="E31" s="127"/>
      <c r="F31" s="126"/>
      <c r="G31" s="127"/>
      <c r="H31" s="26"/>
      <c r="I31" s="41" t="e">
        <f>B22+B23+B24+D22+D23+D24+F22+F23+F24</f>
        <v>#VALUE!</v>
      </c>
      <c r="J31" s="41" t="e">
        <f>C22+C23+C24+E22+E23+E24+G22+G23+G24</f>
        <v>#VALUE!</v>
      </c>
      <c r="K31" s="41" t="e">
        <f>I31-J31</f>
        <v>#VALUE!</v>
      </c>
    </row>
    <row r="32" spans="1:12" x14ac:dyDescent="0.2">
      <c r="A32" s="27"/>
      <c r="B32" s="149">
        <f>SUM(B28:C31)</f>
        <v>0</v>
      </c>
      <c r="C32" s="149"/>
      <c r="D32" s="149">
        <f>SUM(D28:E31)</f>
        <v>0</v>
      </c>
      <c r="E32" s="149"/>
      <c r="F32" s="149">
        <f>SUM(F28:G31)</f>
        <v>0</v>
      </c>
      <c r="G32" s="149"/>
      <c r="H32" s="28">
        <f>SUM(H28:H31)</f>
        <v>0</v>
      </c>
      <c r="I32" s="28" t="e">
        <f>SUM(I28:I31)</f>
        <v>#VALUE!</v>
      </c>
      <c r="J32" s="28" t="e">
        <f>SUM(J28:J31)</f>
        <v>#VALUE!</v>
      </c>
      <c r="K32" s="28" t="e">
        <f>SUM(K28:K31)</f>
        <v>#VALUE!</v>
      </c>
    </row>
    <row r="33" spans="1:12" ht="18" customHeight="1" x14ac:dyDescent="0.2"/>
    <row r="34" spans="1:12" ht="18" customHeight="1" x14ac:dyDescent="0.2">
      <c r="A34" s="61"/>
      <c r="B34" s="122" t="s">
        <v>25</v>
      </c>
      <c r="C34" s="123"/>
      <c r="D34" s="122" t="s">
        <v>25</v>
      </c>
      <c r="E34" s="123"/>
      <c r="F34" s="124" t="s">
        <v>26</v>
      </c>
      <c r="G34" s="124"/>
      <c r="I34" s="125"/>
      <c r="J34" s="125"/>
      <c r="K34" s="125"/>
      <c r="L34" s="125"/>
    </row>
    <row r="35" spans="1:12" ht="18" customHeight="1" x14ac:dyDescent="0.2">
      <c r="A35" s="61" t="s">
        <v>27</v>
      </c>
      <c r="B35" s="122" t="str">
        <f>A28</f>
        <v>NM Invasion 15 Sirens</v>
      </c>
      <c r="C35" s="123"/>
      <c r="D35" s="122" t="str">
        <f>A30</f>
        <v>RA 13/14 Andrea</v>
      </c>
      <c r="E35" s="123"/>
      <c r="F35" s="124" t="str">
        <f>A16</f>
        <v>ARVC 13R1 Adidas</v>
      </c>
      <c r="G35" s="124"/>
      <c r="I35" s="125"/>
      <c r="J35" s="125"/>
      <c r="K35" s="125"/>
      <c r="L35" s="125"/>
    </row>
    <row r="36" spans="1:12" ht="18" customHeight="1" x14ac:dyDescent="0.2">
      <c r="A36" s="61" t="s">
        <v>28</v>
      </c>
      <c r="B36" s="122" t="str">
        <f>A16</f>
        <v>ARVC 13R1 Adidas</v>
      </c>
      <c r="C36" s="123"/>
      <c r="D36" s="122" t="str">
        <f>A22</f>
        <v>NEVBC 13 Purple</v>
      </c>
      <c r="E36" s="123"/>
      <c r="F36" s="124" t="str">
        <f>A13</f>
        <v>NM Invasion 15 Sirens</v>
      </c>
      <c r="G36" s="124"/>
      <c r="I36" s="29"/>
      <c r="J36" s="29"/>
      <c r="K36" s="29"/>
      <c r="L36" s="29"/>
    </row>
    <row r="37" spans="1:12" ht="18" customHeight="1" x14ac:dyDescent="0.2">
      <c r="A37" s="61" t="s">
        <v>29</v>
      </c>
      <c r="B37" s="122" t="str">
        <f>A28</f>
        <v>NM Invasion 15 Sirens</v>
      </c>
      <c r="C37" s="123"/>
      <c r="D37" s="122" t="str">
        <f>A31</f>
        <v>NEVBC 13 Purple</v>
      </c>
      <c r="E37" s="123"/>
      <c r="F37" s="124" t="str">
        <f>A30</f>
        <v>RA 13/14 Andrea</v>
      </c>
      <c r="G37" s="124"/>
      <c r="I37" s="125"/>
      <c r="J37" s="125"/>
      <c r="K37" s="125"/>
      <c r="L37" s="125"/>
    </row>
    <row r="38" spans="1:12" ht="18" customHeight="1" x14ac:dyDescent="0.2">
      <c r="A38" s="61" t="s">
        <v>33</v>
      </c>
      <c r="B38" s="122" t="str">
        <f>A29</f>
        <v>ARVC 13R1 Adidas</v>
      </c>
      <c r="C38" s="123"/>
      <c r="D38" s="122" t="str">
        <f>A30</f>
        <v>RA 13/14 Andrea</v>
      </c>
      <c r="E38" s="123"/>
      <c r="F38" s="124" t="str">
        <f>A28</f>
        <v>NM Invasion 15 Sirens</v>
      </c>
      <c r="G38" s="124"/>
      <c r="I38" s="125"/>
      <c r="J38" s="125"/>
      <c r="K38" s="125"/>
      <c r="L38" s="125"/>
    </row>
    <row r="39" spans="1:12" x14ac:dyDescent="0.2">
      <c r="A39" s="61" t="s">
        <v>34</v>
      </c>
      <c r="B39" s="122" t="str">
        <f>A30</f>
        <v>RA 13/14 Andrea</v>
      </c>
      <c r="C39" s="123"/>
      <c r="D39" s="122" t="str">
        <f>A31</f>
        <v>NEVBC 13 Purple</v>
      </c>
      <c r="E39" s="123"/>
      <c r="F39" s="124" t="str">
        <f>A16</f>
        <v>ARVC 13R1 Adidas</v>
      </c>
      <c r="G39" s="124"/>
    </row>
    <row r="40" spans="1:12" x14ac:dyDescent="0.2">
      <c r="A40" s="61" t="s">
        <v>35</v>
      </c>
      <c r="B40" s="122" t="str">
        <f>A13</f>
        <v>NM Invasion 15 Sirens</v>
      </c>
      <c r="C40" s="123"/>
      <c r="D40" s="122" t="str">
        <f>A29</f>
        <v>ARVC 13R1 Adidas</v>
      </c>
      <c r="E40" s="123"/>
      <c r="F40" s="124" t="str">
        <f>A22</f>
        <v>NEVBC 13 Purple</v>
      </c>
      <c r="G40" s="124"/>
    </row>
    <row r="41" spans="1:12" x14ac:dyDescent="0.2">
      <c r="H41" s="27"/>
      <c r="I41" s="27"/>
    </row>
    <row r="42" spans="1:12" x14ac:dyDescent="0.2">
      <c r="A42" s="121"/>
      <c r="B42" s="121"/>
      <c r="C42" s="121"/>
      <c r="D42" s="121"/>
      <c r="E42" s="121"/>
      <c r="F42" s="121"/>
      <c r="G42" s="121"/>
      <c r="H42" s="121"/>
      <c r="I42" s="62"/>
    </row>
  </sheetData>
  <mergeCells count="70">
    <mergeCell ref="A1:L1"/>
    <mergeCell ref="A2:L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B39:C39"/>
    <mergeCell ref="D39:E39"/>
    <mergeCell ref="F39:G39"/>
    <mergeCell ref="B40:C40"/>
    <mergeCell ref="D40:E40"/>
    <mergeCell ref="F40:G40"/>
  </mergeCells>
  <phoneticPr fontId="13" type="noConversion"/>
  <printOptions horizontalCentered="1" verticalCentered="1"/>
  <pageMargins left="0" right="0" top="0.2" bottom="0.2" header="0.5" footer="0.5"/>
  <pageSetup scale="58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2"/>
  <sheetViews>
    <sheetView workbookViewId="0">
      <selection activeCell="A22" sqref="A22:A24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145" t="s">
        <v>83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ht="20" x14ac:dyDescent="0.2">
      <c r="A2" s="146">
        <v>43575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ht="18" x14ac:dyDescent="0.2">
      <c r="A3" s="14" t="s">
        <v>8</v>
      </c>
      <c r="B3" s="38" t="s">
        <v>30</v>
      </c>
      <c r="C3" s="15"/>
      <c r="D3" s="14"/>
      <c r="E3" s="14"/>
      <c r="F3" s="14"/>
      <c r="G3" s="14"/>
      <c r="H3" s="62"/>
    </row>
    <row r="4" spans="1:12" s="17" customFormat="1" x14ac:dyDescent="0.2">
      <c r="A4" s="16" t="s">
        <v>9</v>
      </c>
      <c r="B4" s="17" t="s">
        <v>67</v>
      </c>
      <c r="H4" s="62"/>
    </row>
    <row r="5" spans="1:12" s="17" customFormat="1" x14ac:dyDescent="0.2">
      <c r="A5" s="16" t="s">
        <v>10</v>
      </c>
      <c r="B5" s="56" t="s">
        <v>79</v>
      </c>
      <c r="H5" s="62"/>
    </row>
    <row r="6" spans="1:12" x14ac:dyDescent="0.2">
      <c r="C6" s="9"/>
      <c r="H6" s="62"/>
    </row>
    <row r="7" spans="1:12" s="19" customFormat="1" ht="14" x14ac:dyDescent="0.15">
      <c r="A7" s="147" t="s">
        <v>105</v>
      </c>
      <c r="B7" s="147"/>
      <c r="C7" s="147"/>
      <c r="D7" s="147"/>
      <c r="E7" s="147"/>
      <c r="F7" s="147"/>
      <c r="G7" s="147"/>
      <c r="H7" s="147"/>
      <c r="I7" s="30"/>
      <c r="J7" s="30"/>
      <c r="K7" s="30"/>
      <c r="L7" s="30"/>
    </row>
    <row r="8" spans="1:12" x14ac:dyDescent="0.2">
      <c r="B8" s="12"/>
    </row>
    <row r="9" spans="1:12" x14ac:dyDescent="0.2">
      <c r="A9" s="20" t="s">
        <v>11</v>
      </c>
      <c r="B9" s="12" t="s">
        <v>31</v>
      </c>
      <c r="D9" s="20"/>
      <c r="E9" s="20"/>
      <c r="F9" s="20"/>
      <c r="G9" s="20"/>
    </row>
    <row r="10" spans="1:12" x14ac:dyDescent="0.2">
      <c r="A10" s="20" t="s">
        <v>13</v>
      </c>
      <c r="B10" s="21">
        <v>6</v>
      </c>
      <c r="C10" s="21"/>
      <c r="D10" s="20"/>
      <c r="E10" s="20"/>
      <c r="F10" s="20"/>
      <c r="G10" s="20"/>
    </row>
    <row r="12" spans="1:12" s="39" customFormat="1" x14ac:dyDescent="0.2">
      <c r="A12" s="61" t="s">
        <v>14</v>
      </c>
      <c r="B12" s="122" t="str">
        <f>A13</f>
        <v>Santa Fe Storm 141</v>
      </c>
      <c r="C12" s="144"/>
      <c r="D12" s="122" t="str">
        <f>A16</f>
        <v>ARVC 13N2 Adidas</v>
      </c>
      <c r="E12" s="123"/>
      <c r="F12" s="122" t="str">
        <f>A19</f>
        <v>ARVC 12R1 Adidas</v>
      </c>
      <c r="G12" s="123"/>
      <c r="H12" s="148" t="str">
        <f>A22</f>
        <v>RA 13/14 Tatyana</v>
      </c>
      <c r="I12" s="123"/>
      <c r="J12" s="61" t="s">
        <v>15</v>
      </c>
      <c r="K12" s="122" t="s">
        <v>16</v>
      </c>
      <c r="L12" s="123"/>
    </row>
    <row r="13" spans="1:12" s="23" customFormat="1" ht="24" customHeight="1" x14ac:dyDescent="0.2">
      <c r="A13" s="128" t="s">
        <v>56</v>
      </c>
      <c r="B13" s="131"/>
      <c r="C13" s="132"/>
      <c r="D13" s="22"/>
      <c r="E13" s="22"/>
      <c r="F13" s="22"/>
      <c r="G13" s="22"/>
      <c r="H13" s="22"/>
      <c r="I13" s="22"/>
      <c r="J13" s="128">
        <v>1</v>
      </c>
      <c r="K13" s="137"/>
      <c r="L13" s="138"/>
    </row>
    <row r="14" spans="1:12" s="23" customFormat="1" ht="24" customHeight="1" x14ac:dyDescent="0.2">
      <c r="A14" s="129"/>
      <c r="B14" s="133"/>
      <c r="C14" s="134"/>
      <c r="D14" s="22"/>
      <c r="E14" s="22"/>
      <c r="F14" s="22"/>
      <c r="G14" s="22"/>
      <c r="H14" s="22"/>
      <c r="I14" s="22"/>
      <c r="J14" s="129"/>
      <c r="K14" s="139"/>
      <c r="L14" s="140"/>
    </row>
    <row r="15" spans="1:12" s="23" customFormat="1" ht="24" customHeight="1" x14ac:dyDescent="0.2">
      <c r="A15" s="130"/>
      <c r="B15" s="135"/>
      <c r="C15" s="136"/>
      <c r="D15" s="22"/>
      <c r="E15" s="22"/>
      <c r="F15" s="22"/>
      <c r="G15" s="22"/>
      <c r="H15" s="22"/>
      <c r="I15" s="22"/>
      <c r="J15" s="130"/>
      <c r="K15" s="141"/>
      <c r="L15" s="142"/>
    </row>
    <row r="16" spans="1:12" s="23" customFormat="1" ht="24" customHeight="1" x14ac:dyDescent="0.2">
      <c r="A16" s="128" t="s">
        <v>55</v>
      </c>
      <c r="B16" s="24" t="str">
        <f>IF(E13&gt;0,E13," ")</f>
        <v xml:space="preserve"> </v>
      </c>
      <c r="C16" s="24" t="str">
        <f>IF(D13&gt;0,D13," ")</f>
        <v xml:space="preserve"> </v>
      </c>
      <c r="D16" s="131"/>
      <c r="E16" s="132"/>
      <c r="F16" s="22"/>
      <c r="G16" s="22"/>
      <c r="H16" s="22"/>
      <c r="I16" s="22"/>
      <c r="J16" s="128">
        <v>2</v>
      </c>
      <c r="K16" s="137"/>
      <c r="L16" s="138"/>
    </row>
    <row r="17" spans="1:12" s="23" customFormat="1" ht="24" customHeight="1" x14ac:dyDescent="0.2">
      <c r="A17" s="129"/>
      <c r="B17" s="24" t="str">
        <f>IF(E14&gt;0,E14," ")</f>
        <v xml:space="preserve"> </v>
      </c>
      <c r="C17" s="24" t="str">
        <f>IF(D14&gt;0,D14," ")</f>
        <v xml:space="preserve"> </v>
      </c>
      <c r="D17" s="133"/>
      <c r="E17" s="134"/>
      <c r="F17" s="22"/>
      <c r="G17" s="22"/>
      <c r="H17" s="22"/>
      <c r="I17" s="22"/>
      <c r="J17" s="129"/>
      <c r="K17" s="139"/>
      <c r="L17" s="140"/>
    </row>
    <row r="18" spans="1:12" s="23" customFormat="1" ht="24" customHeight="1" x14ac:dyDescent="0.2">
      <c r="A18" s="130"/>
      <c r="B18" s="24"/>
      <c r="C18" s="24"/>
      <c r="D18" s="135"/>
      <c r="E18" s="136"/>
      <c r="F18" s="22"/>
      <c r="G18" s="22"/>
      <c r="H18" s="22"/>
      <c r="I18" s="22"/>
      <c r="J18" s="130"/>
      <c r="K18" s="141"/>
      <c r="L18" s="142"/>
    </row>
    <row r="19" spans="1:12" s="23" customFormat="1" ht="24" customHeight="1" x14ac:dyDescent="0.2">
      <c r="A19" s="128" t="s">
        <v>7</v>
      </c>
      <c r="B19" s="24" t="str">
        <f>IF(G13&gt;0,G13," ")</f>
        <v xml:space="preserve"> </v>
      </c>
      <c r="C19" s="24" t="str">
        <f>IF(F13&gt;0,F13," ")</f>
        <v xml:space="preserve"> </v>
      </c>
      <c r="D19" s="24" t="str">
        <f>IF(G16&gt;0,G16," ")</f>
        <v xml:space="preserve"> </v>
      </c>
      <c r="E19" s="24" t="str">
        <f>IF(F16&gt;0,F16," ")</f>
        <v xml:space="preserve"> </v>
      </c>
      <c r="F19" s="31"/>
      <c r="G19" s="31"/>
      <c r="H19" s="22"/>
      <c r="I19" s="22"/>
      <c r="J19" s="128">
        <v>3</v>
      </c>
      <c r="K19" s="137"/>
      <c r="L19" s="138"/>
    </row>
    <row r="20" spans="1:12" s="23" customFormat="1" ht="24" customHeight="1" x14ac:dyDescent="0.2">
      <c r="A20" s="129"/>
      <c r="B20" s="24" t="str">
        <f>IF(G14&gt;0,G14," ")</f>
        <v xml:space="preserve"> </v>
      </c>
      <c r="C20" s="24" t="str">
        <f>IF(F14&gt;0,F14," ")</f>
        <v xml:space="preserve"> </v>
      </c>
      <c r="D20" s="24" t="str">
        <f>IF(G17&gt;0,G17," ")</f>
        <v xml:space="preserve"> </v>
      </c>
      <c r="E20" s="24" t="str">
        <f>IF(F17&gt;0,F17," ")</f>
        <v xml:space="preserve"> </v>
      </c>
      <c r="F20" s="31"/>
      <c r="G20" s="31"/>
      <c r="H20" s="22"/>
      <c r="I20" s="22"/>
      <c r="J20" s="129"/>
      <c r="K20" s="139"/>
      <c r="L20" s="140"/>
    </row>
    <row r="21" spans="1:12" s="23" customFormat="1" ht="24" customHeight="1" x14ac:dyDescent="0.2">
      <c r="A21" s="130"/>
      <c r="B21" s="24"/>
      <c r="C21" s="24"/>
      <c r="D21" s="24"/>
      <c r="E21" s="24"/>
      <c r="F21" s="31"/>
      <c r="G21" s="31"/>
      <c r="H21" s="22"/>
      <c r="I21" s="22"/>
      <c r="J21" s="130"/>
      <c r="K21" s="141"/>
      <c r="L21" s="142"/>
    </row>
    <row r="22" spans="1:12" s="23" customFormat="1" ht="24" customHeight="1" x14ac:dyDescent="0.2">
      <c r="A22" s="128" t="s">
        <v>146</v>
      </c>
      <c r="B22" s="24" t="str">
        <f>IF(I13&gt;0,I13," ")</f>
        <v xml:space="preserve"> </v>
      </c>
      <c r="C22" s="24" t="str">
        <f>IF(H13&gt;0,H13," ")</f>
        <v xml:space="preserve"> </v>
      </c>
      <c r="D22" s="24" t="str">
        <f>IF(I16&gt;0,I16," ")</f>
        <v xml:space="preserve"> </v>
      </c>
      <c r="E22" s="24" t="str">
        <f>IF(H16&gt;0,H16," ")</f>
        <v xml:space="preserve"> </v>
      </c>
      <c r="F22" s="24" t="str">
        <f>IF(I19&gt;0,I19," ")</f>
        <v xml:space="preserve"> </v>
      </c>
      <c r="G22" s="24" t="str">
        <f>IF(H19&gt;0,H19," ")</f>
        <v xml:space="preserve"> </v>
      </c>
      <c r="H22" s="131"/>
      <c r="I22" s="132"/>
      <c r="J22" s="128">
        <v>4</v>
      </c>
      <c r="K22" s="137"/>
      <c r="L22" s="138"/>
    </row>
    <row r="23" spans="1:12" s="23" customFormat="1" ht="24" customHeight="1" x14ac:dyDescent="0.2">
      <c r="A23" s="129"/>
      <c r="B23" s="24" t="str">
        <f>IF(I14&gt;0,I14," ")</f>
        <v xml:space="preserve"> </v>
      </c>
      <c r="C23" s="24" t="str">
        <f>IF(H14&gt;0,H14," ")</f>
        <v xml:space="preserve"> </v>
      </c>
      <c r="D23" s="24" t="str">
        <f>IF(I17&gt;0,I17," ")</f>
        <v xml:space="preserve"> </v>
      </c>
      <c r="E23" s="24" t="str">
        <f>IF(H17&gt;0,H17," ")</f>
        <v xml:space="preserve"> </v>
      </c>
      <c r="F23" s="24" t="str">
        <f>IF(I20&gt;0,I20," ")</f>
        <v xml:space="preserve"> </v>
      </c>
      <c r="G23" s="24" t="str">
        <f>IF(H20&gt;0,H20," ")</f>
        <v xml:space="preserve"> </v>
      </c>
      <c r="H23" s="133"/>
      <c r="I23" s="134"/>
      <c r="J23" s="129"/>
      <c r="K23" s="139"/>
      <c r="L23" s="140"/>
    </row>
    <row r="24" spans="1:12" s="23" customFormat="1" ht="24" customHeight="1" x14ac:dyDescent="0.2">
      <c r="A24" s="130"/>
      <c r="B24" s="24"/>
      <c r="C24" s="24"/>
      <c r="D24" s="24"/>
      <c r="E24" s="24"/>
      <c r="F24" s="24"/>
      <c r="G24" s="24"/>
      <c r="H24" s="135"/>
      <c r="I24" s="136"/>
      <c r="J24" s="130"/>
      <c r="K24" s="141"/>
      <c r="L24" s="142"/>
    </row>
    <row r="25" spans="1:12" s="23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143" t="s">
        <v>17</v>
      </c>
      <c r="C26" s="143"/>
      <c r="D26" s="143"/>
      <c r="E26" s="58"/>
      <c r="F26" s="143" t="s">
        <v>18</v>
      </c>
      <c r="G26" s="143"/>
      <c r="H26" s="143"/>
      <c r="I26" s="143" t="s">
        <v>19</v>
      </c>
      <c r="J26" s="143"/>
    </row>
    <row r="27" spans="1:12" x14ac:dyDescent="0.2">
      <c r="A27" s="39"/>
      <c r="B27" s="122" t="s">
        <v>20</v>
      </c>
      <c r="C27" s="144"/>
      <c r="D27" s="144" t="s">
        <v>21</v>
      </c>
      <c r="E27" s="144"/>
      <c r="F27" s="144" t="s">
        <v>20</v>
      </c>
      <c r="G27" s="144"/>
      <c r="H27" s="60" t="s">
        <v>21</v>
      </c>
      <c r="I27" s="60" t="s">
        <v>22</v>
      </c>
      <c r="J27" s="60" t="s">
        <v>23</v>
      </c>
      <c r="K27" s="25" t="s">
        <v>24</v>
      </c>
    </row>
    <row r="28" spans="1:12" s="39" customFormat="1" ht="24" customHeight="1" x14ac:dyDescent="0.2">
      <c r="A28" s="11" t="str">
        <f>A13</f>
        <v>Santa Fe Storm 141</v>
      </c>
      <c r="B28" s="126"/>
      <c r="C28" s="127"/>
      <c r="D28" s="126"/>
      <c r="E28" s="127"/>
      <c r="F28" s="126"/>
      <c r="G28" s="127"/>
      <c r="H28" s="26"/>
      <c r="I28" s="41">
        <f>D13+D14+D15+F13+F14+F15+H13+H14+H15</f>
        <v>0</v>
      </c>
      <c r="J28" s="41">
        <f>E13+E14+E15+G13+G14+G15+I13+I14+I15</f>
        <v>0</v>
      </c>
      <c r="K28" s="41">
        <f>I28-J28</f>
        <v>0</v>
      </c>
    </row>
    <row r="29" spans="1:12" ht="24" customHeight="1" x14ac:dyDescent="0.2">
      <c r="A29" s="11" t="str">
        <f>A16</f>
        <v>ARVC 13N2 Adidas</v>
      </c>
      <c r="B29" s="126"/>
      <c r="C29" s="127"/>
      <c r="D29" s="126"/>
      <c r="E29" s="127"/>
      <c r="F29" s="126"/>
      <c r="G29" s="127"/>
      <c r="H29" s="26"/>
      <c r="I29" s="41" t="e">
        <f>B16+B17+B18+F16+F17+F18+H16+H17+H18</f>
        <v>#VALUE!</v>
      </c>
      <c r="J29" s="41" t="e">
        <f>C16+C17+C18+G16+G17+G18+I16+I17+I18</f>
        <v>#VALUE!</v>
      </c>
      <c r="K29" s="41" t="e">
        <f>I29-J29</f>
        <v>#VALUE!</v>
      </c>
    </row>
    <row r="30" spans="1:12" ht="24" customHeight="1" x14ac:dyDescent="0.2">
      <c r="A30" s="11" t="str">
        <f>A19</f>
        <v>ARVC 12R1 Adidas</v>
      </c>
      <c r="B30" s="126"/>
      <c r="C30" s="127"/>
      <c r="D30" s="126"/>
      <c r="E30" s="127"/>
      <c r="F30" s="126"/>
      <c r="G30" s="127"/>
      <c r="H30" s="26"/>
      <c r="I30" s="41" t="e">
        <f>B19+B20+B21+D19+D20+D21+H19+H20+H21</f>
        <v>#VALUE!</v>
      </c>
      <c r="J30" s="41" t="e">
        <f>C19+C20+C21+E19+E20+E21+I19+I20+I21</f>
        <v>#VALUE!</v>
      </c>
      <c r="K30" s="41" t="e">
        <f>I30-J30</f>
        <v>#VALUE!</v>
      </c>
    </row>
    <row r="31" spans="1:12" ht="24" customHeight="1" x14ac:dyDescent="0.2">
      <c r="A31" s="11" t="str">
        <f>A22</f>
        <v>RA 13/14 Tatyana</v>
      </c>
      <c r="B31" s="126"/>
      <c r="C31" s="127"/>
      <c r="D31" s="126"/>
      <c r="E31" s="127"/>
      <c r="F31" s="126"/>
      <c r="G31" s="127"/>
      <c r="H31" s="26"/>
      <c r="I31" s="41" t="e">
        <f>B22+B23+B24+D22+D23+D24+F22+F23+F24</f>
        <v>#VALUE!</v>
      </c>
      <c r="J31" s="41" t="e">
        <f>C22+C23+C24+E22+E23+E24+G22+G23+G24</f>
        <v>#VALUE!</v>
      </c>
      <c r="K31" s="41" t="e">
        <f>I31-J31</f>
        <v>#VALUE!</v>
      </c>
    </row>
    <row r="32" spans="1:12" x14ac:dyDescent="0.2">
      <c r="A32" s="27"/>
      <c r="B32" s="149">
        <f>SUM(B28:C31)</f>
        <v>0</v>
      </c>
      <c r="C32" s="149"/>
      <c r="D32" s="149">
        <f>SUM(D28:E31)</f>
        <v>0</v>
      </c>
      <c r="E32" s="149"/>
      <c r="F32" s="149">
        <f>SUM(F28:G31)</f>
        <v>0</v>
      </c>
      <c r="G32" s="149"/>
      <c r="H32" s="28">
        <f>SUM(H28:H31)</f>
        <v>0</v>
      </c>
      <c r="I32" s="28" t="e">
        <f>SUM(I28:I31)</f>
        <v>#VALUE!</v>
      </c>
      <c r="J32" s="28" t="e">
        <f>SUM(J28:J31)</f>
        <v>#VALUE!</v>
      </c>
      <c r="K32" s="28" t="e">
        <f>SUM(K28:K31)</f>
        <v>#VALUE!</v>
      </c>
    </row>
    <row r="33" spans="1:12" ht="18" customHeight="1" x14ac:dyDescent="0.2"/>
    <row r="34" spans="1:12" ht="18" customHeight="1" x14ac:dyDescent="0.2">
      <c r="A34" s="61"/>
      <c r="B34" s="122" t="s">
        <v>25</v>
      </c>
      <c r="C34" s="123"/>
      <c r="D34" s="122" t="s">
        <v>25</v>
      </c>
      <c r="E34" s="123"/>
      <c r="F34" s="124" t="s">
        <v>26</v>
      </c>
      <c r="G34" s="124"/>
      <c r="I34" s="125"/>
      <c r="J34" s="125"/>
      <c r="K34" s="125"/>
      <c r="L34" s="125"/>
    </row>
    <row r="35" spans="1:12" ht="18" customHeight="1" x14ac:dyDescent="0.2">
      <c r="A35" s="61" t="s">
        <v>27</v>
      </c>
      <c r="B35" s="122" t="str">
        <f>A28</f>
        <v>Santa Fe Storm 141</v>
      </c>
      <c r="C35" s="123"/>
      <c r="D35" s="122" t="str">
        <f>A30</f>
        <v>ARVC 12R1 Adidas</v>
      </c>
      <c r="E35" s="123"/>
      <c r="F35" s="124" t="str">
        <f>A16</f>
        <v>ARVC 13N2 Adidas</v>
      </c>
      <c r="G35" s="124"/>
      <c r="I35" s="125"/>
      <c r="J35" s="125"/>
      <c r="K35" s="125"/>
      <c r="L35" s="125"/>
    </row>
    <row r="36" spans="1:12" ht="18" customHeight="1" x14ac:dyDescent="0.2">
      <c r="A36" s="61" t="s">
        <v>28</v>
      </c>
      <c r="B36" s="122" t="str">
        <f>A16</f>
        <v>ARVC 13N2 Adidas</v>
      </c>
      <c r="C36" s="123"/>
      <c r="D36" s="122" t="str">
        <f>A22</f>
        <v>RA 13/14 Tatyana</v>
      </c>
      <c r="E36" s="123"/>
      <c r="F36" s="124" t="str">
        <f>A13</f>
        <v>Santa Fe Storm 141</v>
      </c>
      <c r="G36" s="124"/>
      <c r="I36" s="29"/>
      <c r="J36" s="29"/>
      <c r="K36" s="29"/>
      <c r="L36" s="29"/>
    </row>
    <row r="37" spans="1:12" ht="18" customHeight="1" x14ac:dyDescent="0.2">
      <c r="A37" s="61" t="s">
        <v>29</v>
      </c>
      <c r="B37" s="122" t="str">
        <f>A28</f>
        <v>Santa Fe Storm 141</v>
      </c>
      <c r="C37" s="123"/>
      <c r="D37" s="122" t="str">
        <f>A31</f>
        <v>RA 13/14 Tatyana</v>
      </c>
      <c r="E37" s="123"/>
      <c r="F37" s="124" t="str">
        <f>A30</f>
        <v>ARVC 12R1 Adidas</v>
      </c>
      <c r="G37" s="124"/>
      <c r="I37" s="125"/>
      <c r="J37" s="125"/>
      <c r="K37" s="125"/>
      <c r="L37" s="125"/>
    </row>
    <row r="38" spans="1:12" ht="18" customHeight="1" x14ac:dyDescent="0.2">
      <c r="A38" s="61" t="s">
        <v>33</v>
      </c>
      <c r="B38" s="122" t="str">
        <f>A29</f>
        <v>ARVC 13N2 Adidas</v>
      </c>
      <c r="C38" s="123"/>
      <c r="D38" s="122" t="str">
        <f>A30</f>
        <v>ARVC 12R1 Adidas</v>
      </c>
      <c r="E38" s="123"/>
      <c r="F38" s="124" t="str">
        <f>A28</f>
        <v>Santa Fe Storm 141</v>
      </c>
      <c r="G38" s="124"/>
      <c r="I38" s="125"/>
      <c r="J38" s="125"/>
      <c r="K38" s="125"/>
      <c r="L38" s="125"/>
    </row>
    <row r="39" spans="1:12" x14ac:dyDescent="0.2">
      <c r="A39" s="61" t="s">
        <v>34</v>
      </c>
      <c r="B39" s="122" t="str">
        <f>A30</f>
        <v>ARVC 12R1 Adidas</v>
      </c>
      <c r="C39" s="123"/>
      <c r="D39" s="122" t="str">
        <f>A31</f>
        <v>RA 13/14 Tatyana</v>
      </c>
      <c r="E39" s="123"/>
      <c r="F39" s="124" t="str">
        <f>A16</f>
        <v>ARVC 13N2 Adidas</v>
      </c>
      <c r="G39" s="124"/>
    </row>
    <row r="40" spans="1:12" x14ac:dyDescent="0.2">
      <c r="A40" s="61" t="s">
        <v>35</v>
      </c>
      <c r="B40" s="122" t="str">
        <f>A13</f>
        <v>Santa Fe Storm 141</v>
      </c>
      <c r="C40" s="123"/>
      <c r="D40" s="122" t="str">
        <f>A29</f>
        <v>ARVC 13N2 Adidas</v>
      </c>
      <c r="E40" s="123"/>
      <c r="F40" s="124" t="str">
        <f>A22</f>
        <v>RA 13/14 Tatyana</v>
      </c>
      <c r="G40" s="124"/>
    </row>
    <row r="41" spans="1:12" x14ac:dyDescent="0.2">
      <c r="H41" s="27"/>
      <c r="I41" s="27"/>
    </row>
    <row r="42" spans="1:12" x14ac:dyDescent="0.2">
      <c r="A42" s="121"/>
      <c r="B42" s="121"/>
      <c r="C42" s="121"/>
      <c r="D42" s="121"/>
      <c r="E42" s="121"/>
      <c r="F42" s="121"/>
      <c r="G42" s="121"/>
      <c r="H42" s="121"/>
      <c r="I42" s="62"/>
    </row>
  </sheetData>
  <mergeCells count="70">
    <mergeCell ref="A1:L1"/>
    <mergeCell ref="A2:L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B39:C39"/>
    <mergeCell ref="D39:E39"/>
    <mergeCell ref="F39:G39"/>
    <mergeCell ref="B40:C40"/>
    <mergeCell ref="D40:E40"/>
    <mergeCell ref="F40:G40"/>
  </mergeCells>
  <phoneticPr fontId="13" type="noConversion"/>
  <printOptions horizontalCentered="1" verticalCentered="1"/>
  <pageMargins left="0" right="0" top="0.2" bottom="0.2" header="0.5" footer="0.5"/>
  <pageSetup scale="58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2"/>
  <sheetViews>
    <sheetView workbookViewId="0">
      <selection activeCell="A22" sqref="A22:A24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145" t="s">
        <v>83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ht="20" x14ac:dyDescent="0.2">
      <c r="A2" s="146">
        <v>43575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ht="18" x14ac:dyDescent="0.2">
      <c r="A3" s="14" t="s">
        <v>8</v>
      </c>
      <c r="B3" s="38" t="s">
        <v>30</v>
      </c>
      <c r="C3" s="15"/>
      <c r="D3" s="14"/>
      <c r="E3" s="14"/>
      <c r="F3" s="14"/>
      <c r="G3" s="14"/>
      <c r="H3" s="62"/>
    </row>
    <row r="4" spans="1:12" s="17" customFormat="1" x14ac:dyDescent="0.2">
      <c r="A4" s="16" t="s">
        <v>9</v>
      </c>
      <c r="B4" s="17" t="s">
        <v>67</v>
      </c>
      <c r="H4" s="62"/>
    </row>
    <row r="5" spans="1:12" s="17" customFormat="1" x14ac:dyDescent="0.2">
      <c r="A5" s="16" t="s">
        <v>10</v>
      </c>
      <c r="B5" s="56" t="s">
        <v>79</v>
      </c>
      <c r="H5" s="62"/>
    </row>
    <row r="6" spans="1:12" x14ac:dyDescent="0.2">
      <c r="C6" s="9"/>
      <c r="H6" s="62"/>
    </row>
    <row r="7" spans="1:12" s="19" customFormat="1" ht="14" x14ac:dyDescent="0.15">
      <c r="A7" s="147" t="s">
        <v>105</v>
      </c>
      <c r="B7" s="147"/>
      <c r="C7" s="147"/>
      <c r="D7" s="147"/>
      <c r="E7" s="147"/>
      <c r="F7" s="147"/>
      <c r="G7" s="147"/>
      <c r="H7" s="147"/>
      <c r="I7" s="30"/>
      <c r="J7" s="30"/>
      <c r="K7" s="30"/>
      <c r="L7" s="30"/>
    </row>
    <row r="8" spans="1:12" x14ac:dyDescent="0.2">
      <c r="B8" s="12"/>
    </row>
    <row r="9" spans="1:12" x14ac:dyDescent="0.2">
      <c r="A9" s="20" t="s">
        <v>11</v>
      </c>
      <c r="B9" s="12" t="s">
        <v>32</v>
      </c>
      <c r="D9" s="20"/>
      <c r="E9" s="20"/>
      <c r="F9" s="20"/>
      <c r="G9" s="20"/>
    </row>
    <row r="10" spans="1:12" x14ac:dyDescent="0.2">
      <c r="A10" s="20" t="s">
        <v>13</v>
      </c>
      <c r="B10" s="21">
        <v>7</v>
      </c>
      <c r="C10" s="21"/>
      <c r="D10" s="20"/>
      <c r="E10" s="20"/>
      <c r="F10" s="20"/>
      <c r="G10" s="20"/>
    </row>
    <row r="12" spans="1:12" s="39" customFormat="1" x14ac:dyDescent="0.2">
      <c r="A12" s="61" t="s">
        <v>14</v>
      </c>
      <c r="B12" s="122" t="str">
        <f>A13</f>
        <v>Cruces Digz 14</v>
      </c>
      <c r="C12" s="144"/>
      <c r="D12" s="122" t="str">
        <f>A16</f>
        <v>ARVC 14R2 Adidas</v>
      </c>
      <c r="E12" s="123"/>
      <c r="F12" s="122" t="str">
        <f>A19</f>
        <v>VBINQ Chaos</v>
      </c>
      <c r="G12" s="123"/>
      <c r="H12" s="148" t="str">
        <f>A22</f>
        <v>RA 13/14 Jade</v>
      </c>
      <c r="I12" s="123"/>
      <c r="J12" s="61" t="s">
        <v>15</v>
      </c>
      <c r="K12" s="122" t="s">
        <v>16</v>
      </c>
      <c r="L12" s="123"/>
    </row>
    <row r="13" spans="1:12" s="23" customFormat="1" ht="24" customHeight="1" x14ac:dyDescent="0.2">
      <c r="A13" s="128" t="s">
        <v>91</v>
      </c>
      <c r="B13" s="131"/>
      <c r="C13" s="132"/>
      <c r="D13" s="22"/>
      <c r="E13" s="22"/>
      <c r="F13" s="22"/>
      <c r="G13" s="22"/>
      <c r="H13" s="22"/>
      <c r="I13" s="22"/>
      <c r="J13" s="128">
        <v>1</v>
      </c>
      <c r="K13" s="137"/>
      <c r="L13" s="138"/>
    </row>
    <row r="14" spans="1:12" s="23" customFormat="1" ht="24" customHeight="1" x14ac:dyDescent="0.2">
      <c r="A14" s="129"/>
      <c r="B14" s="133"/>
      <c r="C14" s="134"/>
      <c r="D14" s="22"/>
      <c r="E14" s="22"/>
      <c r="F14" s="22"/>
      <c r="G14" s="22"/>
      <c r="H14" s="22"/>
      <c r="I14" s="22"/>
      <c r="J14" s="129"/>
      <c r="K14" s="139"/>
      <c r="L14" s="140"/>
    </row>
    <row r="15" spans="1:12" s="23" customFormat="1" ht="24" customHeight="1" x14ac:dyDescent="0.2">
      <c r="A15" s="130"/>
      <c r="B15" s="135"/>
      <c r="C15" s="136"/>
      <c r="D15" s="22"/>
      <c r="E15" s="22"/>
      <c r="F15" s="22"/>
      <c r="G15" s="22"/>
      <c r="H15" s="22"/>
      <c r="I15" s="22"/>
      <c r="J15" s="130"/>
      <c r="K15" s="141"/>
      <c r="L15" s="142"/>
    </row>
    <row r="16" spans="1:12" s="23" customFormat="1" ht="24" customHeight="1" x14ac:dyDescent="0.2">
      <c r="A16" s="128" t="s">
        <v>64</v>
      </c>
      <c r="B16" s="24" t="str">
        <f>IF(E13&gt;0,E13," ")</f>
        <v xml:space="preserve"> </v>
      </c>
      <c r="C16" s="24" t="str">
        <f>IF(D13&gt;0,D13," ")</f>
        <v xml:space="preserve"> </v>
      </c>
      <c r="D16" s="131"/>
      <c r="E16" s="132"/>
      <c r="F16" s="22"/>
      <c r="G16" s="22"/>
      <c r="H16" s="22"/>
      <c r="I16" s="22"/>
      <c r="J16" s="128">
        <v>2</v>
      </c>
      <c r="K16" s="137"/>
      <c r="L16" s="138"/>
    </row>
    <row r="17" spans="1:12" s="23" customFormat="1" ht="24" customHeight="1" x14ac:dyDescent="0.2">
      <c r="A17" s="129"/>
      <c r="B17" s="24" t="str">
        <f>IF(E14&gt;0,E14," ")</f>
        <v xml:space="preserve"> </v>
      </c>
      <c r="C17" s="24" t="str">
        <f>IF(D14&gt;0,D14," ")</f>
        <v xml:space="preserve"> </v>
      </c>
      <c r="D17" s="133"/>
      <c r="E17" s="134"/>
      <c r="F17" s="22"/>
      <c r="G17" s="22"/>
      <c r="H17" s="22"/>
      <c r="I17" s="22"/>
      <c r="J17" s="129"/>
      <c r="K17" s="139"/>
      <c r="L17" s="140"/>
    </row>
    <row r="18" spans="1:12" s="23" customFormat="1" ht="24" customHeight="1" x14ac:dyDescent="0.2">
      <c r="A18" s="130"/>
      <c r="B18" s="24"/>
      <c r="C18" s="24"/>
      <c r="D18" s="135"/>
      <c r="E18" s="136"/>
      <c r="F18" s="22"/>
      <c r="G18" s="22"/>
      <c r="H18" s="22"/>
      <c r="I18" s="22"/>
      <c r="J18" s="130"/>
      <c r="K18" s="141"/>
      <c r="L18" s="142"/>
    </row>
    <row r="19" spans="1:12" s="23" customFormat="1" ht="24" customHeight="1" x14ac:dyDescent="0.2">
      <c r="A19" s="128" t="s">
        <v>94</v>
      </c>
      <c r="B19" s="24" t="str">
        <f>IF(G13&gt;0,G13," ")</f>
        <v xml:space="preserve"> </v>
      </c>
      <c r="C19" s="24" t="str">
        <f>IF(F13&gt;0,F13," ")</f>
        <v xml:space="preserve"> </v>
      </c>
      <c r="D19" s="24" t="str">
        <f>IF(G16&gt;0,G16," ")</f>
        <v xml:space="preserve"> </v>
      </c>
      <c r="E19" s="24" t="str">
        <f>IF(F16&gt;0,F16," ")</f>
        <v xml:space="preserve"> </v>
      </c>
      <c r="F19" s="31"/>
      <c r="G19" s="31"/>
      <c r="H19" s="22"/>
      <c r="I19" s="22"/>
      <c r="J19" s="128">
        <v>3</v>
      </c>
      <c r="K19" s="137"/>
      <c r="L19" s="138"/>
    </row>
    <row r="20" spans="1:12" s="23" customFormat="1" ht="24" customHeight="1" x14ac:dyDescent="0.2">
      <c r="A20" s="129"/>
      <c r="B20" s="24" t="str">
        <f>IF(G14&gt;0,G14," ")</f>
        <v xml:space="preserve"> </v>
      </c>
      <c r="C20" s="24" t="str">
        <f>IF(F14&gt;0,F14," ")</f>
        <v xml:space="preserve"> </v>
      </c>
      <c r="D20" s="24" t="str">
        <f>IF(G17&gt;0,G17," ")</f>
        <v xml:space="preserve"> </v>
      </c>
      <c r="E20" s="24" t="str">
        <f>IF(F17&gt;0,F17," ")</f>
        <v xml:space="preserve"> </v>
      </c>
      <c r="F20" s="31"/>
      <c r="G20" s="31"/>
      <c r="H20" s="22"/>
      <c r="I20" s="22"/>
      <c r="J20" s="129"/>
      <c r="K20" s="139"/>
      <c r="L20" s="140"/>
    </row>
    <row r="21" spans="1:12" s="23" customFormat="1" ht="24" customHeight="1" x14ac:dyDescent="0.2">
      <c r="A21" s="130"/>
      <c r="B21" s="24"/>
      <c r="C21" s="24"/>
      <c r="D21" s="24"/>
      <c r="E21" s="24"/>
      <c r="F21" s="31"/>
      <c r="G21" s="31"/>
      <c r="H21" s="22"/>
      <c r="I21" s="22"/>
      <c r="J21" s="130"/>
      <c r="K21" s="141"/>
      <c r="L21" s="142"/>
    </row>
    <row r="22" spans="1:12" s="23" customFormat="1" ht="24" customHeight="1" x14ac:dyDescent="0.2">
      <c r="A22" s="128" t="s">
        <v>145</v>
      </c>
      <c r="B22" s="24" t="str">
        <f>IF(I13&gt;0,I13," ")</f>
        <v xml:space="preserve"> </v>
      </c>
      <c r="C22" s="24" t="str">
        <f>IF(H13&gt;0,H13," ")</f>
        <v xml:space="preserve"> </v>
      </c>
      <c r="D22" s="24" t="str">
        <f>IF(I16&gt;0,I16," ")</f>
        <v xml:space="preserve"> </v>
      </c>
      <c r="E22" s="24" t="str">
        <f>IF(H16&gt;0,H16," ")</f>
        <v xml:space="preserve"> </v>
      </c>
      <c r="F22" s="24" t="str">
        <f>IF(I19&gt;0,I19," ")</f>
        <v xml:space="preserve"> </v>
      </c>
      <c r="G22" s="24" t="str">
        <f>IF(H19&gt;0,H19," ")</f>
        <v xml:space="preserve"> </v>
      </c>
      <c r="H22" s="131"/>
      <c r="I22" s="132"/>
      <c r="J22" s="128">
        <v>4</v>
      </c>
      <c r="K22" s="137"/>
      <c r="L22" s="138"/>
    </row>
    <row r="23" spans="1:12" s="23" customFormat="1" ht="24" customHeight="1" x14ac:dyDescent="0.2">
      <c r="A23" s="129"/>
      <c r="B23" s="24" t="str">
        <f>IF(I14&gt;0,I14," ")</f>
        <v xml:space="preserve"> </v>
      </c>
      <c r="C23" s="24" t="str">
        <f>IF(H14&gt;0,H14," ")</f>
        <v xml:space="preserve"> </v>
      </c>
      <c r="D23" s="24" t="str">
        <f>IF(I17&gt;0,I17," ")</f>
        <v xml:space="preserve"> </v>
      </c>
      <c r="E23" s="24" t="str">
        <f>IF(H17&gt;0,H17," ")</f>
        <v xml:space="preserve"> </v>
      </c>
      <c r="F23" s="24" t="str">
        <f>IF(I20&gt;0,I20," ")</f>
        <v xml:space="preserve"> </v>
      </c>
      <c r="G23" s="24" t="str">
        <f>IF(H20&gt;0,H20," ")</f>
        <v xml:space="preserve"> </v>
      </c>
      <c r="H23" s="133"/>
      <c r="I23" s="134"/>
      <c r="J23" s="129"/>
      <c r="K23" s="139"/>
      <c r="L23" s="140"/>
    </row>
    <row r="24" spans="1:12" s="23" customFormat="1" ht="24" customHeight="1" x14ac:dyDescent="0.2">
      <c r="A24" s="130"/>
      <c r="B24" s="24"/>
      <c r="C24" s="24"/>
      <c r="D24" s="24"/>
      <c r="E24" s="24"/>
      <c r="F24" s="24"/>
      <c r="G24" s="24"/>
      <c r="H24" s="135"/>
      <c r="I24" s="136"/>
      <c r="J24" s="130"/>
      <c r="K24" s="141"/>
      <c r="L24" s="142"/>
    </row>
    <row r="25" spans="1:12" s="23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143" t="s">
        <v>17</v>
      </c>
      <c r="C26" s="143"/>
      <c r="D26" s="143"/>
      <c r="E26" s="58"/>
      <c r="F26" s="143" t="s">
        <v>18</v>
      </c>
      <c r="G26" s="143"/>
      <c r="H26" s="143"/>
      <c r="I26" s="143" t="s">
        <v>19</v>
      </c>
      <c r="J26" s="143"/>
    </row>
    <row r="27" spans="1:12" x14ac:dyDescent="0.2">
      <c r="A27" s="39"/>
      <c r="B27" s="122" t="s">
        <v>20</v>
      </c>
      <c r="C27" s="144"/>
      <c r="D27" s="144" t="s">
        <v>21</v>
      </c>
      <c r="E27" s="144"/>
      <c r="F27" s="144" t="s">
        <v>20</v>
      </c>
      <c r="G27" s="144"/>
      <c r="H27" s="60" t="s">
        <v>21</v>
      </c>
      <c r="I27" s="60" t="s">
        <v>22</v>
      </c>
      <c r="J27" s="60" t="s">
        <v>23</v>
      </c>
      <c r="K27" s="25" t="s">
        <v>24</v>
      </c>
    </row>
    <row r="28" spans="1:12" s="39" customFormat="1" ht="24" customHeight="1" x14ac:dyDescent="0.2">
      <c r="A28" s="11" t="str">
        <f>A13</f>
        <v>Cruces Digz 14</v>
      </c>
      <c r="B28" s="126"/>
      <c r="C28" s="127"/>
      <c r="D28" s="126"/>
      <c r="E28" s="127"/>
      <c r="F28" s="126"/>
      <c r="G28" s="127"/>
      <c r="H28" s="26"/>
      <c r="I28" s="41">
        <f>D13+D14+D15+F13+F14+F15+H13+H14+H15</f>
        <v>0</v>
      </c>
      <c r="J28" s="41">
        <f>E13+E14+E15+G13+G14+G15+I13+I14+I15</f>
        <v>0</v>
      </c>
      <c r="K28" s="41">
        <f>I28-J28</f>
        <v>0</v>
      </c>
    </row>
    <row r="29" spans="1:12" ht="24" customHeight="1" x14ac:dyDescent="0.2">
      <c r="A29" s="11" t="str">
        <f>A16</f>
        <v>ARVC 14R2 Adidas</v>
      </c>
      <c r="B29" s="126"/>
      <c r="C29" s="127"/>
      <c r="D29" s="126"/>
      <c r="E29" s="127"/>
      <c r="F29" s="126"/>
      <c r="G29" s="127"/>
      <c r="H29" s="26"/>
      <c r="I29" s="41" t="e">
        <f>B16+B17+B18+F16+F17+F18+H16+H17+H18</f>
        <v>#VALUE!</v>
      </c>
      <c r="J29" s="41" t="e">
        <f>C16+C17+C18+G16+G17+G18+I16+I17+I18</f>
        <v>#VALUE!</v>
      </c>
      <c r="K29" s="41" t="e">
        <f>I29-J29</f>
        <v>#VALUE!</v>
      </c>
    </row>
    <row r="30" spans="1:12" ht="24" customHeight="1" x14ac:dyDescent="0.2">
      <c r="A30" s="11" t="str">
        <f>A19</f>
        <v>VBINQ Chaos</v>
      </c>
      <c r="B30" s="126"/>
      <c r="C30" s="127"/>
      <c r="D30" s="126"/>
      <c r="E30" s="127"/>
      <c r="F30" s="126"/>
      <c r="G30" s="127"/>
      <c r="H30" s="26"/>
      <c r="I30" s="41" t="e">
        <f>B19+B20+B21+D19+D20+D21+H19+H20+H21</f>
        <v>#VALUE!</v>
      </c>
      <c r="J30" s="41" t="e">
        <f>C19+C20+C21+E19+E20+E21+I19+I20+I21</f>
        <v>#VALUE!</v>
      </c>
      <c r="K30" s="41" t="e">
        <f>I30-J30</f>
        <v>#VALUE!</v>
      </c>
    </row>
    <row r="31" spans="1:12" ht="24" customHeight="1" x14ac:dyDescent="0.2">
      <c r="A31" s="11" t="str">
        <f>A22</f>
        <v>RA 13/14 Jade</v>
      </c>
      <c r="B31" s="126"/>
      <c r="C31" s="127"/>
      <c r="D31" s="126"/>
      <c r="E31" s="127"/>
      <c r="F31" s="126"/>
      <c r="G31" s="127"/>
      <c r="H31" s="26"/>
      <c r="I31" s="41" t="e">
        <f>B22+B23+B24+D22+D23+D24+F22+F23+F24</f>
        <v>#VALUE!</v>
      </c>
      <c r="J31" s="41" t="e">
        <f>C22+C23+C24+E22+E23+E24+G22+G23+G24</f>
        <v>#VALUE!</v>
      </c>
      <c r="K31" s="41" t="e">
        <f>I31-J31</f>
        <v>#VALUE!</v>
      </c>
    </row>
    <row r="32" spans="1:12" x14ac:dyDescent="0.2">
      <c r="A32" s="27"/>
      <c r="B32" s="149">
        <f>SUM(B28:C31)</f>
        <v>0</v>
      </c>
      <c r="C32" s="149"/>
      <c r="D32" s="149">
        <f>SUM(D28:E31)</f>
        <v>0</v>
      </c>
      <c r="E32" s="149"/>
      <c r="F32" s="149">
        <f>SUM(F28:G31)</f>
        <v>0</v>
      </c>
      <c r="G32" s="149"/>
      <c r="H32" s="28">
        <f>SUM(H28:H31)</f>
        <v>0</v>
      </c>
      <c r="I32" s="28" t="e">
        <f>SUM(I28:I31)</f>
        <v>#VALUE!</v>
      </c>
      <c r="J32" s="28" t="e">
        <f>SUM(J28:J31)</f>
        <v>#VALUE!</v>
      </c>
      <c r="K32" s="28" t="e">
        <f>SUM(K28:K31)</f>
        <v>#VALUE!</v>
      </c>
    </row>
    <row r="33" spans="1:12" ht="18" customHeight="1" x14ac:dyDescent="0.2"/>
    <row r="34" spans="1:12" ht="18" customHeight="1" x14ac:dyDescent="0.2">
      <c r="A34" s="61"/>
      <c r="B34" s="122" t="s">
        <v>25</v>
      </c>
      <c r="C34" s="123"/>
      <c r="D34" s="122" t="s">
        <v>25</v>
      </c>
      <c r="E34" s="123"/>
      <c r="F34" s="124" t="s">
        <v>26</v>
      </c>
      <c r="G34" s="124"/>
      <c r="I34" s="125"/>
      <c r="J34" s="125"/>
      <c r="K34" s="125"/>
      <c r="L34" s="125"/>
    </row>
    <row r="35" spans="1:12" ht="18" customHeight="1" x14ac:dyDescent="0.2">
      <c r="A35" s="61" t="s">
        <v>27</v>
      </c>
      <c r="B35" s="122" t="str">
        <f>A28</f>
        <v>Cruces Digz 14</v>
      </c>
      <c r="C35" s="123"/>
      <c r="D35" s="122" t="str">
        <f>A30</f>
        <v>VBINQ Chaos</v>
      </c>
      <c r="E35" s="123"/>
      <c r="F35" s="124" t="str">
        <f>A16</f>
        <v>ARVC 14R2 Adidas</v>
      </c>
      <c r="G35" s="124"/>
      <c r="I35" s="125"/>
      <c r="J35" s="125"/>
      <c r="K35" s="125"/>
      <c r="L35" s="125"/>
    </row>
    <row r="36" spans="1:12" ht="18" customHeight="1" x14ac:dyDescent="0.2">
      <c r="A36" s="61" t="s">
        <v>28</v>
      </c>
      <c r="B36" s="122" t="str">
        <f>A16</f>
        <v>ARVC 14R2 Adidas</v>
      </c>
      <c r="C36" s="123"/>
      <c r="D36" s="122" t="str">
        <f>A22</f>
        <v>RA 13/14 Jade</v>
      </c>
      <c r="E36" s="123"/>
      <c r="F36" s="124" t="str">
        <f>A13</f>
        <v>Cruces Digz 14</v>
      </c>
      <c r="G36" s="124"/>
      <c r="I36" s="29"/>
      <c r="J36" s="29"/>
      <c r="K36" s="29"/>
      <c r="L36" s="29"/>
    </row>
    <row r="37" spans="1:12" ht="18" customHeight="1" x14ac:dyDescent="0.2">
      <c r="A37" s="61" t="s">
        <v>29</v>
      </c>
      <c r="B37" s="122" t="str">
        <f>A28</f>
        <v>Cruces Digz 14</v>
      </c>
      <c r="C37" s="123"/>
      <c r="D37" s="122" t="str">
        <f>A31</f>
        <v>RA 13/14 Jade</v>
      </c>
      <c r="E37" s="123"/>
      <c r="F37" s="124" t="str">
        <f>A30</f>
        <v>VBINQ Chaos</v>
      </c>
      <c r="G37" s="124"/>
      <c r="I37" s="125"/>
      <c r="J37" s="125"/>
      <c r="K37" s="125"/>
      <c r="L37" s="125"/>
    </row>
    <row r="38" spans="1:12" ht="18" customHeight="1" x14ac:dyDescent="0.2">
      <c r="A38" s="61" t="s">
        <v>33</v>
      </c>
      <c r="B38" s="122" t="str">
        <f>A29</f>
        <v>ARVC 14R2 Adidas</v>
      </c>
      <c r="C38" s="123"/>
      <c r="D38" s="122" t="str">
        <f>A30</f>
        <v>VBINQ Chaos</v>
      </c>
      <c r="E38" s="123"/>
      <c r="F38" s="124" t="str">
        <f>A28</f>
        <v>Cruces Digz 14</v>
      </c>
      <c r="G38" s="124"/>
      <c r="I38" s="125"/>
      <c r="J38" s="125"/>
      <c r="K38" s="125"/>
      <c r="L38" s="125"/>
    </row>
    <row r="39" spans="1:12" x14ac:dyDescent="0.2">
      <c r="A39" s="61" t="s">
        <v>34</v>
      </c>
      <c r="B39" s="122" t="str">
        <f>A30</f>
        <v>VBINQ Chaos</v>
      </c>
      <c r="C39" s="123"/>
      <c r="D39" s="122" t="str">
        <f>A31</f>
        <v>RA 13/14 Jade</v>
      </c>
      <c r="E39" s="123"/>
      <c r="F39" s="124" t="str">
        <f>A16</f>
        <v>ARVC 14R2 Adidas</v>
      </c>
      <c r="G39" s="124"/>
    </row>
    <row r="40" spans="1:12" x14ac:dyDescent="0.2">
      <c r="A40" s="61" t="s">
        <v>35</v>
      </c>
      <c r="B40" s="122" t="str">
        <f>A13</f>
        <v>Cruces Digz 14</v>
      </c>
      <c r="C40" s="123"/>
      <c r="D40" s="122" t="str">
        <f>A29</f>
        <v>ARVC 14R2 Adidas</v>
      </c>
      <c r="E40" s="123"/>
      <c r="F40" s="124" t="str">
        <f>A22</f>
        <v>RA 13/14 Jade</v>
      </c>
      <c r="G40" s="124"/>
    </row>
    <row r="41" spans="1:12" x14ac:dyDescent="0.2">
      <c r="H41" s="27"/>
      <c r="I41" s="27"/>
    </row>
    <row r="42" spans="1:12" x14ac:dyDescent="0.2">
      <c r="A42" s="121"/>
      <c r="B42" s="121"/>
      <c r="C42" s="121"/>
      <c r="D42" s="121"/>
      <c r="E42" s="121"/>
      <c r="F42" s="121"/>
      <c r="G42" s="121"/>
      <c r="H42" s="121"/>
      <c r="I42" s="62"/>
    </row>
  </sheetData>
  <mergeCells count="70">
    <mergeCell ref="A1:L1"/>
    <mergeCell ref="A2:L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B39:C39"/>
    <mergeCell ref="D39:E39"/>
    <mergeCell ref="F39:G39"/>
    <mergeCell ref="B40:C40"/>
    <mergeCell ref="D40:E40"/>
    <mergeCell ref="F40:G40"/>
  </mergeCells>
  <phoneticPr fontId="13" type="noConversion"/>
  <printOptions horizontalCentered="1" verticalCentered="1"/>
  <pageMargins left="0" right="0" top="0.2" bottom="0.2" header="0.5" footer="0.5"/>
  <pageSetup scale="58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2"/>
  <sheetViews>
    <sheetView workbookViewId="0">
      <selection activeCell="A22" sqref="A22:A24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145" t="s">
        <v>83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ht="20" x14ac:dyDescent="0.2">
      <c r="A2" s="146">
        <v>43575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ht="18" x14ac:dyDescent="0.2">
      <c r="A3" s="14" t="s">
        <v>8</v>
      </c>
      <c r="B3" s="38" t="s">
        <v>30</v>
      </c>
      <c r="C3" s="15"/>
      <c r="D3" s="14"/>
      <c r="E3" s="14"/>
      <c r="F3" s="14"/>
      <c r="G3" s="14"/>
      <c r="H3" s="62"/>
    </row>
    <row r="4" spans="1:12" s="17" customFormat="1" x14ac:dyDescent="0.2">
      <c r="A4" s="16" t="s">
        <v>9</v>
      </c>
      <c r="B4" s="17" t="s">
        <v>67</v>
      </c>
      <c r="H4" s="62"/>
    </row>
    <row r="5" spans="1:12" s="17" customFormat="1" x14ac:dyDescent="0.2">
      <c r="A5" s="16" t="s">
        <v>10</v>
      </c>
      <c r="B5" s="56" t="s">
        <v>79</v>
      </c>
      <c r="H5" s="62"/>
    </row>
    <row r="6" spans="1:12" x14ac:dyDescent="0.2">
      <c r="C6" s="9"/>
      <c r="H6" s="62"/>
    </row>
    <row r="7" spans="1:12" s="19" customFormat="1" ht="14" x14ac:dyDescent="0.15">
      <c r="A7" s="147" t="s">
        <v>105</v>
      </c>
      <c r="B7" s="147"/>
      <c r="C7" s="147"/>
      <c r="D7" s="147"/>
      <c r="E7" s="147"/>
      <c r="F7" s="147"/>
      <c r="G7" s="147"/>
      <c r="H7" s="147"/>
      <c r="I7" s="30"/>
      <c r="J7" s="30"/>
      <c r="K7" s="30"/>
      <c r="L7" s="30"/>
    </row>
    <row r="8" spans="1:12" x14ac:dyDescent="0.2">
      <c r="B8" s="12"/>
    </row>
    <row r="9" spans="1:12" x14ac:dyDescent="0.2">
      <c r="A9" s="20" t="s">
        <v>11</v>
      </c>
      <c r="B9" s="12" t="s">
        <v>50</v>
      </c>
      <c r="D9" s="20"/>
      <c r="E9" s="20"/>
      <c r="F9" s="20"/>
      <c r="G9" s="20"/>
    </row>
    <row r="10" spans="1:12" x14ac:dyDescent="0.2">
      <c r="A10" s="20" t="s">
        <v>13</v>
      </c>
      <c r="B10" s="21">
        <v>8</v>
      </c>
      <c r="C10" s="21"/>
      <c r="D10" s="20"/>
      <c r="E10" s="20"/>
      <c r="F10" s="20"/>
      <c r="G10" s="20"/>
    </row>
    <row r="12" spans="1:12" s="39" customFormat="1" x14ac:dyDescent="0.2">
      <c r="A12" s="61" t="s">
        <v>14</v>
      </c>
      <c r="B12" s="122" t="str">
        <f>A13</f>
        <v>SEVC 14 Impact</v>
      </c>
      <c r="C12" s="144"/>
      <c r="D12" s="122" t="str">
        <f>A16</f>
        <v>VBINQ 14 Fuego</v>
      </c>
      <c r="E12" s="123"/>
      <c r="F12" s="122" t="str">
        <f>A19</f>
        <v>RA 13/14 Natalie</v>
      </c>
      <c r="G12" s="123"/>
      <c r="H12" s="148" t="str">
        <f>A22</f>
        <v>RA 13/14 Maddi</v>
      </c>
      <c r="I12" s="123"/>
      <c r="J12" s="61" t="s">
        <v>15</v>
      </c>
      <c r="K12" s="122" t="s">
        <v>16</v>
      </c>
      <c r="L12" s="123"/>
    </row>
    <row r="13" spans="1:12" s="23" customFormat="1" ht="24" customHeight="1" x14ac:dyDescent="0.2">
      <c r="A13" s="128" t="s">
        <v>92</v>
      </c>
      <c r="B13" s="131"/>
      <c r="C13" s="132"/>
      <c r="D13" s="22"/>
      <c r="E13" s="22"/>
      <c r="F13" s="22"/>
      <c r="G13" s="22"/>
      <c r="H13" s="22"/>
      <c r="I13" s="22"/>
      <c r="J13" s="128">
        <v>1</v>
      </c>
      <c r="K13" s="137"/>
      <c r="L13" s="138"/>
    </row>
    <row r="14" spans="1:12" s="23" customFormat="1" ht="24" customHeight="1" x14ac:dyDescent="0.2">
      <c r="A14" s="129"/>
      <c r="B14" s="133"/>
      <c r="C14" s="134"/>
      <c r="D14" s="22"/>
      <c r="E14" s="22"/>
      <c r="F14" s="22"/>
      <c r="G14" s="22"/>
      <c r="H14" s="22"/>
      <c r="I14" s="22"/>
      <c r="J14" s="129"/>
      <c r="K14" s="139"/>
      <c r="L14" s="140"/>
    </row>
    <row r="15" spans="1:12" s="23" customFormat="1" ht="24" customHeight="1" x14ac:dyDescent="0.2">
      <c r="A15" s="130"/>
      <c r="B15" s="135"/>
      <c r="C15" s="136"/>
      <c r="D15" s="22"/>
      <c r="E15" s="22"/>
      <c r="F15" s="22"/>
      <c r="G15" s="22"/>
      <c r="H15" s="22"/>
      <c r="I15" s="22"/>
      <c r="J15" s="130"/>
      <c r="K15" s="141"/>
      <c r="L15" s="142"/>
    </row>
    <row r="16" spans="1:12" s="23" customFormat="1" ht="24" customHeight="1" x14ac:dyDescent="0.2">
      <c r="A16" s="128" t="s">
        <v>93</v>
      </c>
      <c r="B16" s="24" t="str">
        <f>IF(E13&gt;0,E13," ")</f>
        <v xml:space="preserve"> </v>
      </c>
      <c r="C16" s="24" t="str">
        <f>IF(D13&gt;0,D13," ")</f>
        <v xml:space="preserve"> </v>
      </c>
      <c r="D16" s="131"/>
      <c r="E16" s="132"/>
      <c r="F16" s="22"/>
      <c r="G16" s="22"/>
      <c r="H16" s="22"/>
      <c r="I16" s="22"/>
      <c r="J16" s="128">
        <v>2</v>
      </c>
      <c r="K16" s="137"/>
      <c r="L16" s="138"/>
    </row>
    <row r="17" spans="1:12" s="23" customFormat="1" ht="24" customHeight="1" x14ac:dyDescent="0.2">
      <c r="A17" s="129"/>
      <c r="B17" s="24" t="str">
        <f>IF(E14&gt;0,E14," ")</f>
        <v xml:space="preserve"> </v>
      </c>
      <c r="C17" s="24" t="str">
        <f>IF(D14&gt;0,D14," ")</f>
        <v xml:space="preserve"> </v>
      </c>
      <c r="D17" s="133"/>
      <c r="E17" s="134"/>
      <c r="F17" s="22"/>
      <c r="G17" s="22"/>
      <c r="H17" s="22"/>
      <c r="I17" s="22"/>
      <c r="J17" s="129"/>
      <c r="K17" s="139"/>
      <c r="L17" s="140"/>
    </row>
    <row r="18" spans="1:12" s="23" customFormat="1" ht="24" customHeight="1" x14ac:dyDescent="0.2">
      <c r="A18" s="130"/>
      <c r="B18" s="24"/>
      <c r="C18" s="24"/>
      <c r="D18" s="135"/>
      <c r="E18" s="136"/>
      <c r="F18" s="22"/>
      <c r="G18" s="22"/>
      <c r="H18" s="22"/>
      <c r="I18" s="22"/>
      <c r="J18" s="130"/>
      <c r="K18" s="141"/>
      <c r="L18" s="142"/>
    </row>
    <row r="19" spans="1:12" s="23" customFormat="1" ht="24" customHeight="1" x14ac:dyDescent="0.2">
      <c r="A19" s="128" t="s">
        <v>143</v>
      </c>
      <c r="B19" s="24" t="str">
        <f>IF(G13&gt;0,G13," ")</f>
        <v xml:space="preserve"> </v>
      </c>
      <c r="C19" s="24" t="str">
        <f>IF(F13&gt;0,F13," ")</f>
        <v xml:space="preserve"> </v>
      </c>
      <c r="D19" s="24" t="str">
        <f>IF(G16&gt;0,G16," ")</f>
        <v xml:space="preserve"> </v>
      </c>
      <c r="E19" s="24" t="str">
        <f>IF(F16&gt;0,F16," ")</f>
        <v xml:space="preserve"> </v>
      </c>
      <c r="F19" s="31"/>
      <c r="G19" s="31"/>
      <c r="H19" s="22"/>
      <c r="I19" s="22"/>
      <c r="J19" s="128">
        <v>3</v>
      </c>
      <c r="K19" s="137"/>
      <c r="L19" s="138"/>
    </row>
    <row r="20" spans="1:12" s="23" customFormat="1" ht="24" customHeight="1" x14ac:dyDescent="0.2">
      <c r="A20" s="129"/>
      <c r="B20" s="24" t="str">
        <f>IF(G14&gt;0,G14," ")</f>
        <v xml:space="preserve"> </v>
      </c>
      <c r="C20" s="24" t="str">
        <f>IF(F14&gt;0,F14," ")</f>
        <v xml:space="preserve"> </v>
      </c>
      <c r="D20" s="24" t="str">
        <f>IF(G17&gt;0,G17," ")</f>
        <v xml:space="preserve"> </v>
      </c>
      <c r="E20" s="24" t="str">
        <f>IF(F17&gt;0,F17," ")</f>
        <v xml:space="preserve"> </v>
      </c>
      <c r="F20" s="31"/>
      <c r="G20" s="31"/>
      <c r="H20" s="22"/>
      <c r="I20" s="22"/>
      <c r="J20" s="129"/>
      <c r="K20" s="139"/>
      <c r="L20" s="140"/>
    </row>
    <row r="21" spans="1:12" s="23" customFormat="1" ht="24" customHeight="1" x14ac:dyDescent="0.2">
      <c r="A21" s="130"/>
      <c r="B21" s="24"/>
      <c r="C21" s="24"/>
      <c r="D21" s="24"/>
      <c r="E21" s="24"/>
      <c r="F21" s="31"/>
      <c r="G21" s="31"/>
      <c r="H21" s="22"/>
      <c r="I21" s="22"/>
      <c r="J21" s="130"/>
      <c r="K21" s="141"/>
      <c r="L21" s="142"/>
    </row>
    <row r="22" spans="1:12" s="23" customFormat="1" ht="24" customHeight="1" x14ac:dyDescent="0.2">
      <c r="A22" s="128" t="s">
        <v>149</v>
      </c>
      <c r="B22" s="24" t="str">
        <f>IF(I13&gt;0,I13," ")</f>
        <v xml:space="preserve"> </v>
      </c>
      <c r="C22" s="24" t="str">
        <f>IF(H13&gt;0,H13," ")</f>
        <v xml:space="preserve"> </v>
      </c>
      <c r="D22" s="24" t="str">
        <f>IF(I16&gt;0,I16," ")</f>
        <v xml:space="preserve"> </v>
      </c>
      <c r="E22" s="24" t="str">
        <f>IF(H16&gt;0,H16," ")</f>
        <v xml:space="preserve"> </v>
      </c>
      <c r="F22" s="24" t="str">
        <f>IF(I19&gt;0,I19," ")</f>
        <v xml:space="preserve"> </v>
      </c>
      <c r="G22" s="24" t="str">
        <f>IF(H19&gt;0,H19," ")</f>
        <v xml:space="preserve"> </v>
      </c>
      <c r="H22" s="131"/>
      <c r="I22" s="132"/>
      <c r="J22" s="128">
        <v>4</v>
      </c>
      <c r="K22" s="137"/>
      <c r="L22" s="138"/>
    </row>
    <row r="23" spans="1:12" s="23" customFormat="1" ht="24" customHeight="1" x14ac:dyDescent="0.2">
      <c r="A23" s="129"/>
      <c r="B23" s="24" t="str">
        <f>IF(I14&gt;0,I14," ")</f>
        <v xml:space="preserve"> </v>
      </c>
      <c r="C23" s="24" t="str">
        <f>IF(H14&gt;0,H14," ")</f>
        <v xml:space="preserve"> </v>
      </c>
      <c r="D23" s="24" t="str">
        <f>IF(I17&gt;0,I17," ")</f>
        <v xml:space="preserve"> </v>
      </c>
      <c r="E23" s="24" t="str">
        <f>IF(H17&gt;0,H17," ")</f>
        <v xml:space="preserve"> </v>
      </c>
      <c r="F23" s="24" t="str">
        <f>IF(I20&gt;0,I20," ")</f>
        <v xml:space="preserve"> </v>
      </c>
      <c r="G23" s="24" t="str">
        <f>IF(H20&gt;0,H20," ")</f>
        <v xml:space="preserve"> </v>
      </c>
      <c r="H23" s="133"/>
      <c r="I23" s="134"/>
      <c r="J23" s="129"/>
      <c r="K23" s="139"/>
      <c r="L23" s="140"/>
    </row>
    <row r="24" spans="1:12" s="23" customFormat="1" ht="24" customHeight="1" x14ac:dyDescent="0.2">
      <c r="A24" s="130"/>
      <c r="B24" s="24"/>
      <c r="C24" s="24"/>
      <c r="D24" s="24"/>
      <c r="E24" s="24"/>
      <c r="F24" s="24"/>
      <c r="G24" s="24"/>
      <c r="H24" s="135"/>
      <c r="I24" s="136"/>
      <c r="J24" s="130"/>
      <c r="K24" s="141"/>
      <c r="L24" s="142"/>
    </row>
    <row r="25" spans="1:12" s="23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143" t="s">
        <v>17</v>
      </c>
      <c r="C26" s="143"/>
      <c r="D26" s="143"/>
      <c r="E26" s="58"/>
      <c r="F26" s="143" t="s">
        <v>18</v>
      </c>
      <c r="G26" s="143"/>
      <c r="H26" s="143"/>
      <c r="I26" s="143" t="s">
        <v>19</v>
      </c>
      <c r="J26" s="143"/>
    </row>
    <row r="27" spans="1:12" x14ac:dyDescent="0.2">
      <c r="A27" s="39"/>
      <c r="B27" s="122" t="s">
        <v>20</v>
      </c>
      <c r="C27" s="144"/>
      <c r="D27" s="144" t="s">
        <v>21</v>
      </c>
      <c r="E27" s="144"/>
      <c r="F27" s="144" t="s">
        <v>20</v>
      </c>
      <c r="G27" s="144"/>
      <c r="H27" s="60" t="s">
        <v>21</v>
      </c>
      <c r="I27" s="60" t="s">
        <v>22</v>
      </c>
      <c r="J27" s="60" t="s">
        <v>23</v>
      </c>
      <c r="K27" s="25" t="s">
        <v>24</v>
      </c>
    </row>
    <row r="28" spans="1:12" s="39" customFormat="1" ht="24" customHeight="1" x14ac:dyDescent="0.2">
      <c r="A28" s="11" t="str">
        <f>A13</f>
        <v>SEVC 14 Impact</v>
      </c>
      <c r="B28" s="126"/>
      <c r="C28" s="127"/>
      <c r="D28" s="126"/>
      <c r="E28" s="127"/>
      <c r="F28" s="126"/>
      <c r="G28" s="127"/>
      <c r="H28" s="26"/>
      <c r="I28" s="41">
        <f>D13+D14+D15+F13+F14+F15+H13+H14+H15</f>
        <v>0</v>
      </c>
      <c r="J28" s="41">
        <f>E13+E14+E15+G13+G14+G15+I13+I14+I15</f>
        <v>0</v>
      </c>
      <c r="K28" s="41">
        <f>I28-J28</f>
        <v>0</v>
      </c>
    </row>
    <row r="29" spans="1:12" ht="24" customHeight="1" x14ac:dyDescent="0.2">
      <c r="A29" s="11" t="str">
        <f>A16</f>
        <v>VBINQ 14 Fuego</v>
      </c>
      <c r="B29" s="126"/>
      <c r="C29" s="127"/>
      <c r="D29" s="126"/>
      <c r="E29" s="127"/>
      <c r="F29" s="126"/>
      <c r="G29" s="127"/>
      <c r="H29" s="26"/>
      <c r="I29" s="41" t="e">
        <f>B16+B17+B18+F16+F17+F18+H16+H17+H18</f>
        <v>#VALUE!</v>
      </c>
      <c r="J29" s="41" t="e">
        <f>C16+C17+C18+G16+G17+G18+I16+I17+I18</f>
        <v>#VALUE!</v>
      </c>
      <c r="K29" s="41" t="e">
        <f>I29-J29</f>
        <v>#VALUE!</v>
      </c>
    </row>
    <row r="30" spans="1:12" ht="24" customHeight="1" x14ac:dyDescent="0.2">
      <c r="A30" s="11" t="str">
        <f>A19</f>
        <v>RA 13/14 Natalie</v>
      </c>
      <c r="B30" s="126"/>
      <c r="C30" s="127"/>
      <c r="D30" s="126"/>
      <c r="E30" s="127"/>
      <c r="F30" s="126"/>
      <c r="G30" s="127"/>
      <c r="H30" s="26"/>
      <c r="I30" s="41" t="e">
        <f>B19+B20+B21+D19+D20+D21+H19+H20+H21</f>
        <v>#VALUE!</v>
      </c>
      <c r="J30" s="41" t="e">
        <f>C19+C20+C21+E19+E20+E21+I19+I20+I21</f>
        <v>#VALUE!</v>
      </c>
      <c r="K30" s="41" t="e">
        <f>I30-J30</f>
        <v>#VALUE!</v>
      </c>
    </row>
    <row r="31" spans="1:12" ht="24" customHeight="1" x14ac:dyDescent="0.2">
      <c r="A31" s="11" t="str">
        <f>A22</f>
        <v>RA 13/14 Maddi</v>
      </c>
      <c r="B31" s="126"/>
      <c r="C31" s="127"/>
      <c r="D31" s="126"/>
      <c r="E31" s="127"/>
      <c r="F31" s="126"/>
      <c r="G31" s="127"/>
      <c r="H31" s="26"/>
      <c r="I31" s="41" t="e">
        <f>B22+B23+B24+D22+D23+D24+F22+F23+F24</f>
        <v>#VALUE!</v>
      </c>
      <c r="J31" s="41" t="e">
        <f>C22+C23+C24+E22+E23+E24+G22+G23+G24</f>
        <v>#VALUE!</v>
      </c>
      <c r="K31" s="41" t="e">
        <f>I31-J31</f>
        <v>#VALUE!</v>
      </c>
    </row>
    <row r="32" spans="1:12" x14ac:dyDescent="0.2">
      <c r="A32" s="27"/>
      <c r="B32" s="149">
        <f>SUM(B28:C31)</f>
        <v>0</v>
      </c>
      <c r="C32" s="149"/>
      <c r="D32" s="149">
        <f>SUM(D28:E31)</f>
        <v>0</v>
      </c>
      <c r="E32" s="149"/>
      <c r="F32" s="149">
        <f>SUM(F28:G31)</f>
        <v>0</v>
      </c>
      <c r="G32" s="149"/>
      <c r="H32" s="28">
        <f>SUM(H28:H31)</f>
        <v>0</v>
      </c>
      <c r="I32" s="28" t="e">
        <f>SUM(I28:I31)</f>
        <v>#VALUE!</v>
      </c>
      <c r="J32" s="28" t="e">
        <f>SUM(J28:J31)</f>
        <v>#VALUE!</v>
      </c>
      <c r="K32" s="28" t="e">
        <f>SUM(K28:K31)</f>
        <v>#VALUE!</v>
      </c>
    </row>
    <row r="33" spans="1:12" ht="18" customHeight="1" x14ac:dyDescent="0.2"/>
    <row r="34" spans="1:12" ht="18" customHeight="1" x14ac:dyDescent="0.2">
      <c r="A34" s="61"/>
      <c r="B34" s="122" t="s">
        <v>25</v>
      </c>
      <c r="C34" s="123"/>
      <c r="D34" s="122" t="s">
        <v>25</v>
      </c>
      <c r="E34" s="123"/>
      <c r="F34" s="124" t="s">
        <v>26</v>
      </c>
      <c r="G34" s="124"/>
      <c r="I34" s="125"/>
      <c r="J34" s="125"/>
      <c r="K34" s="125"/>
      <c r="L34" s="125"/>
    </row>
    <row r="35" spans="1:12" ht="18" customHeight="1" x14ac:dyDescent="0.2">
      <c r="A35" s="61" t="s">
        <v>27</v>
      </c>
      <c r="B35" s="122" t="str">
        <f>A28</f>
        <v>SEVC 14 Impact</v>
      </c>
      <c r="C35" s="123"/>
      <c r="D35" s="122" t="str">
        <f>A30</f>
        <v>RA 13/14 Natalie</v>
      </c>
      <c r="E35" s="123"/>
      <c r="F35" s="124" t="str">
        <f>A16</f>
        <v>VBINQ 14 Fuego</v>
      </c>
      <c r="G35" s="124"/>
      <c r="I35" s="125"/>
      <c r="J35" s="125"/>
      <c r="K35" s="125"/>
      <c r="L35" s="125"/>
    </row>
    <row r="36" spans="1:12" ht="18" customHeight="1" x14ac:dyDescent="0.2">
      <c r="A36" s="61" t="s">
        <v>28</v>
      </c>
      <c r="B36" s="122" t="str">
        <f>A16</f>
        <v>VBINQ 14 Fuego</v>
      </c>
      <c r="C36" s="123"/>
      <c r="D36" s="122" t="str">
        <f>A22</f>
        <v>RA 13/14 Maddi</v>
      </c>
      <c r="E36" s="123"/>
      <c r="F36" s="124" t="str">
        <f>A13</f>
        <v>SEVC 14 Impact</v>
      </c>
      <c r="G36" s="124"/>
      <c r="I36" s="29"/>
      <c r="J36" s="29"/>
      <c r="K36" s="29"/>
      <c r="L36" s="29"/>
    </row>
    <row r="37" spans="1:12" ht="18" customHeight="1" x14ac:dyDescent="0.2">
      <c r="A37" s="61" t="s">
        <v>29</v>
      </c>
      <c r="B37" s="122" t="str">
        <f>A28</f>
        <v>SEVC 14 Impact</v>
      </c>
      <c r="C37" s="123"/>
      <c r="D37" s="122" t="str">
        <f>A31</f>
        <v>RA 13/14 Maddi</v>
      </c>
      <c r="E37" s="123"/>
      <c r="F37" s="124" t="str">
        <f>A30</f>
        <v>RA 13/14 Natalie</v>
      </c>
      <c r="G37" s="124"/>
      <c r="I37" s="125"/>
      <c r="J37" s="125"/>
      <c r="K37" s="125"/>
      <c r="L37" s="125"/>
    </row>
    <row r="38" spans="1:12" ht="18" customHeight="1" x14ac:dyDescent="0.2">
      <c r="A38" s="61" t="s">
        <v>33</v>
      </c>
      <c r="B38" s="122" t="str">
        <f>A29</f>
        <v>VBINQ 14 Fuego</v>
      </c>
      <c r="C38" s="123"/>
      <c r="D38" s="122" t="str">
        <f>A30</f>
        <v>RA 13/14 Natalie</v>
      </c>
      <c r="E38" s="123"/>
      <c r="F38" s="124" t="str">
        <f>A28</f>
        <v>SEVC 14 Impact</v>
      </c>
      <c r="G38" s="124"/>
      <c r="I38" s="125"/>
      <c r="J38" s="125"/>
      <c r="K38" s="125"/>
      <c r="L38" s="125"/>
    </row>
    <row r="39" spans="1:12" x14ac:dyDescent="0.2">
      <c r="A39" s="61" t="s">
        <v>34</v>
      </c>
      <c r="B39" s="122" t="str">
        <f>A30</f>
        <v>RA 13/14 Natalie</v>
      </c>
      <c r="C39" s="123"/>
      <c r="D39" s="122" t="str">
        <f>A31</f>
        <v>RA 13/14 Maddi</v>
      </c>
      <c r="E39" s="123"/>
      <c r="F39" s="124" t="str">
        <f>A16</f>
        <v>VBINQ 14 Fuego</v>
      </c>
      <c r="G39" s="124"/>
    </row>
    <row r="40" spans="1:12" x14ac:dyDescent="0.2">
      <c r="A40" s="61" t="s">
        <v>35</v>
      </c>
      <c r="B40" s="122" t="str">
        <f>A13</f>
        <v>SEVC 14 Impact</v>
      </c>
      <c r="C40" s="123"/>
      <c r="D40" s="122" t="str">
        <f>A29</f>
        <v>VBINQ 14 Fuego</v>
      </c>
      <c r="E40" s="123"/>
      <c r="F40" s="124" t="str">
        <f>A22</f>
        <v>RA 13/14 Maddi</v>
      </c>
      <c r="G40" s="124"/>
    </row>
    <row r="41" spans="1:12" x14ac:dyDescent="0.2">
      <c r="H41" s="27"/>
      <c r="I41" s="27"/>
    </row>
    <row r="42" spans="1:12" x14ac:dyDescent="0.2">
      <c r="A42" s="121"/>
      <c r="B42" s="121"/>
      <c r="C42" s="121"/>
      <c r="D42" s="121"/>
      <c r="E42" s="121"/>
      <c r="F42" s="121"/>
      <c r="G42" s="121"/>
      <c r="H42" s="121"/>
      <c r="I42" s="62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honeticPr fontId="13" type="noConversion"/>
  <printOptions horizontalCentered="1" verticalCentered="1"/>
  <pageMargins left="0" right="0" top="0.2" bottom="0.2" header="0.5" footer="0.5"/>
  <pageSetup scale="58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I27"/>
  <sheetViews>
    <sheetView workbookViewId="0">
      <selection activeCell="A27" sqref="A27:H27"/>
    </sheetView>
  </sheetViews>
  <sheetFormatPr baseColWidth="10" defaultRowHeight="16" x14ac:dyDescent="0.2"/>
  <cols>
    <col min="2" max="4" width="20" customWidth="1"/>
    <col min="6" max="7" width="20" customWidth="1"/>
    <col min="8" max="8" width="20.6640625" bestFit="1" customWidth="1"/>
  </cols>
  <sheetData>
    <row r="1" spans="1:9" ht="20" x14ac:dyDescent="0.2">
      <c r="A1" s="145" t="s">
        <v>83</v>
      </c>
      <c r="B1" s="145"/>
      <c r="C1" s="145"/>
      <c r="D1" s="145"/>
      <c r="E1" s="145"/>
      <c r="F1" s="145"/>
      <c r="G1" s="145"/>
      <c r="H1" s="145"/>
      <c r="I1" s="145"/>
    </row>
    <row r="2" spans="1:9" ht="20" x14ac:dyDescent="0.2">
      <c r="A2" s="146">
        <v>43575</v>
      </c>
      <c r="B2" s="146"/>
      <c r="C2" s="146"/>
      <c r="D2" s="146"/>
      <c r="E2" s="146"/>
      <c r="F2" s="146"/>
      <c r="G2" s="146"/>
      <c r="H2" s="146"/>
      <c r="I2" s="146"/>
    </row>
    <row r="3" spans="1:9" ht="20" x14ac:dyDescent="0.2">
      <c r="A3" s="59"/>
      <c r="B3" s="59"/>
      <c r="C3" s="59"/>
      <c r="D3" s="59"/>
      <c r="E3" s="59" t="s">
        <v>73</v>
      </c>
      <c r="F3" s="59"/>
      <c r="G3" s="59"/>
      <c r="H3" s="59"/>
      <c r="I3" s="59"/>
    </row>
    <row r="4" spans="1:9" ht="20" x14ac:dyDescent="0.2">
      <c r="A4" s="59"/>
      <c r="B4" s="59"/>
      <c r="C4" s="59"/>
      <c r="D4" s="59"/>
      <c r="E4" s="59"/>
      <c r="F4" s="59"/>
      <c r="G4" s="59"/>
      <c r="H4" s="59"/>
      <c r="I4" s="59"/>
    </row>
    <row r="5" spans="1:9" ht="20" x14ac:dyDescent="0.2">
      <c r="A5" s="59"/>
      <c r="B5" s="79" t="s">
        <v>80</v>
      </c>
      <c r="C5" s="59"/>
      <c r="D5" s="59"/>
      <c r="E5" s="59"/>
      <c r="F5" s="79" t="s">
        <v>120</v>
      </c>
      <c r="G5" s="59"/>
      <c r="H5" s="59"/>
      <c r="I5" s="59"/>
    </row>
    <row r="6" spans="1:9" ht="20" x14ac:dyDescent="0.2">
      <c r="A6" s="59"/>
      <c r="B6" s="80" t="s">
        <v>65</v>
      </c>
      <c r="C6" s="59"/>
      <c r="D6" s="59"/>
      <c r="E6" s="59"/>
      <c r="F6" s="80" t="s">
        <v>66</v>
      </c>
      <c r="G6" s="59"/>
      <c r="H6" s="59"/>
      <c r="I6" s="59"/>
    </row>
    <row r="7" spans="1:9" ht="25" customHeight="1" x14ac:dyDescent="0.2"/>
    <row r="8" spans="1:9" ht="17" thickBot="1" x14ac:dyDescent="0.25">
      <c r="B8" t="s">
        <v>44</v>
      </c>
      <c r="F8" t="s">
        <v>119</v>
      </c>
    </row>
    <row r="9" spans="1:9" ht="32" customHeight="1" x14ac:dyDescent="0.2">
      <c r="A9" s="27"/>
      <c r="B9" s="75" t="s">
        <v>111</v>
      </c>
      <c r="C9" s="50"/>
      <c r="D9" s="55"/>
      <c r="F9" s="75" t="s">
        <v>111</v>
      </c>
      <c r="G9" s="50"/>
      <c r="H9" s="55"/>
    </row>
    <row r="10" spans="1:9" ht="32" customHeight="1" thickBot="1" x14ac:dyDescent="0.25">
      <c r="A10" s="27"/>
      <c r="B10" s="76"/>
      <c r="C10" s="52"/>
      <c r="D10" s="50"/>
      <c r="F10" s="76"/>
      <c r="G10" s="52"/>
      <c r="H10" s="50"/>
    </row>
    <row r="11" spans="1:9" ht="32" customHeight="1" x14ac:dyDescent="0.2">
      <c r="A11" s="27"/>
      <c r="B11" s="77" t="s">
        <v>115</v>
      </c>
      <c r="C11" s="64"/>
      <c r="D11" s="54"/>
      <c r="F11" s="77" t="s">
        <v>115</v>
      </c>
      <c r="G11" s="64"/>
      <c r="H11" s="54"/>
    </row>
    <row r="12" spans="1:9" ht="32" customHeight="1" thickBot="1" x14ac:dyDescent="0.25">
      <c r="A12" s="27"/>
      <c r="B12" s="81" t="s">
        <v>61</v>
      </c>
      <c r="C12" s="65" t="s">
        <v>114</v>
      </c>
      <c r="D12" s="50"/>
      <c r="F12" s="81" t="s">
        <v>62</v>
      </c>
      <c r="G12" s="65" t="s">
        <v>114</v>
      </c>
      <c r="H12" s="50"/>
    </row>
    <row r="13" spans="1:9" ht="32" customHeight="1" thickBot="1" x14ac:dyDescent="0.25">
      <c r="B13" s="53"/>
      <c r="C13" s="66"/>
      <c r="D13" s="52"/>
      <c r="F13" s="53"/>
      <c r="G13" s="66"/>
      <c r="H13" s="52"/>
    </row>
    <row r="14" spans="1:9" ht="32" customHeight="1" thickBot="1" x14ac:dyDescent="0.25">
      <c r="B14" s="83" t="s">
        <v>46</v>
      </c>
      <c r="C14" s="78" t="s">
        <v>51</v>
      </c>
      <c r="D14" s="50" t="s">
        <v>121</v>
      </c>
      <c r="F14" s="83" t="s">
        <v>48</v>
      </c>
      <c r="G14" s="78" t="s">
        <v>51</v>
      </c>
      <c r="H14" s="50" t="s">
        <v>122</v>
      </c>
    </row>
    <row r="15" spans="1:9" ht="32" customHeight="1" x14ac:dyDescent="0.2">
      <c r="A15" s="27"/>
      <c r="B15" s="75" t="s">
        <v>112</v>
      </c>
      <c r="C15" s="67"/>
      <c r="D15" s="50"/>
      <c r="F15" s="75" t="s">
        <v>112</v>
      </c>
      <c r="G15" s="67"/>
      <c r="H15" s="50"/>
    </row>
    <row r="16" spans="1:9" ht="32" customHeight="1" thickBot="1" x14ac:dyDescent="0.25">
      <c r="A16" s="27"/>
      <c r="B16" s="76"/>
      <c r="C16" s="68"/>
      <c r="D16" s="50"/>
      <c r="F16" s="76"/>
      <c r="G16" s="68"/>
      <c r="H16" s="50"/>
    </row>
    <row r="17" spans="1:8" ht="32" customHeight="1" x14ac:dyDescent="0.2">
      <c r="A17" s="27"/>
      <c r="B17" s="78" t="s">
        <v>52</v>
      </c>
      <c r="C17" s="50"/>
      <c r="D17" s="50"/>
      <c r="F17" s="78" t="s">
        <v>52</v>
      </c>
      <c r="G17" s="50"/>
      <c r="H17" s="50"/>
    </row>
    <row r="18" spans="1:8" ht="32" customHeight="1" thickBot="1" x14ac:dyDescent="0.25">
      <c r="A18" s="27"/>
      <c r="B18" s="81" t="s">
        <v>45</v>
      </c>
      <c r="C18" s="50"/>
      <c r="D18" s="50"/>
      <c r="F18" s="81" t="s">
        <v>47</v>
      </c>
      <c r="G18" s="50"/>
      <c r="H18" s="50"/>
    </row>
    <row r="20" spans="1:8" ht="32" customHeight="1" thickBot="1" x14ac:dyDescent="0.25">
      <c r="C20" s="82" t="s">
        <v>117</v>
      </c>
      <c r="D20" s="55"/>
      <c r="E20" s="27"/>
      <c r="G20" s="82" t="s">
        <v>117</v>
      </c>
      <c r="H20" s="55"/>
    </row>
    <row r="21" spans="1:8" ht="32" customHeight="1" x14ac:dyDescent="0.2">
      <c r="C21" s="75" t="s">
        <v>113</v>
      </c>
      <c r="D21" s="54"/>
      <c r="E21" s="27"/>
      <c r="G21" s="75" t="s">
        <v>113</v>
      </c>
      <c r="H21" s="54"/>
    </row>
    <row r="22" spans="1:8" ht="32" customHeight="1" thickBot="1" x14ac:dyDescent="0.25">
      <c r="C22" s="76"/>
      <c r="D22" s="52"/>
      <c r="E22" s="27"/>
      <c r="G22" s="76"/>
      <c r="H22" s="52"/>
    </row>
    <row r="23" spans="1:8" ht="32" customHeight="1" x14ac:dyDescent="0.2">
      <c r="C23" s="78" t="s">
        <v>116</v>
      </c>
      <c r="D23" s="50" t="s">
        <v>81</v>
      </c>
      <c r="G23" s="78" t="s">
        <v>116</v>
      </c>
      <c r="H23" s="50" t="s">
        <v>81</v>
      </c>
    </row>
    <row r="24" spans="1:8" ht="32" customHeight="1" thickBot="1" x14ac:dyDescent="0.25">
      <c r="C24" s="81" t="s">
        <v>118</v>
      </c>
      <c r="D24" s="50"/>
      <c r="G24" s="81" t="s">
        <v>118</v>
      </c>
      <c r="H24" s="50"/>
    </row>
    <row r="27" spans="1:8" x14ac:dyDescent="0.2">
      <c r="A27" s="150" t="s">
        <v>37</v>
      </c>
      <c r="B27" s="150"/>
      <c r="C27" s="150"/>
      <c r="D27" s="150"/>
      <c r="E27" s="150"/>
      <c r="F27" s="150"/>
      <c r="G27" s="150"/>
      <c r="H27" s="150"/>
    </row>
  </sheetData>
  <mergeCells count="3">
    <mergeCell ref="A27:H27"/>
    <mergeCell ref="A1:I1"/>
    <mergeCell ref="A2:I2"/>
  </mergeCells>
  <phoneticPr fontId="13" type="noConversion"/>
  <printOptions horizontalCentered="1" verticalCentered="1"/>
  <pageMargins left="0" right="0" top="0.2" bottom="0.2" header="0.5" footer="0.5"/>
  <pageSetup paperSize="3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POOLS</vt:lpstr>
      <vt:lpstr>D2-3 PoolA</vt:lpstr>
      <vt:lpstr>D2-3 PoolB</vt:lpstr>
      <vt:lpstr>D2-3 GOLD &amp; SILVER</vt:lpstr>
      <vt:lpstr>D4 PoolA</vt:lpstr>
      <vt:lpstr>D4 PoolB</vt:lpstr>
      <vt:lpstr>D4 PoolC</vt:lpstr>
      <vt:lpstr>D4 PoolD</vt:lpstr>
      <vt:lpstr>D4 BRONZE &amp; CONSOLATION</vt:lpstr>
      <vt:lpstr>D4 GOLD &amp; SILVER</vt:lpstr>
      <vt:lpstr>D5 PoolA</vt:lpstr>
      <vt:lpstr>D5 PoolB</vt:lpstr>
      <vt:lpstr>D5 PoolC</vt:lpstr>
      <vt:lpstr>D5 GOLD</vt:lpstr>
      <vt:lpstr>D5 SILVER</vt:lpstr>
      <vt:lpstr>'D2-3 PoolB'!Print_Area</vt:lpstr>
    </vt:vector>
  </TitlesOfParts>
  <Company>Albuquerque Rebels Volleyball Club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Ader</dc:creator>
  <cp:lastModifiedBy>Brett Tyler</cp:lastModifiedBy>
  <cp:lastPrinted>2019-04-17T22:50:15Z</cp:lastPrinted>
  <dcterms:created xsi:type="dcterms:W3CDTF">2017-01-18T00:01:49Z</dcterms:created>
  <dcterms:modified xsi:type="dcterms:W3CDTF">2019-04-20T19:52:55Z</dcterms:modified>
</cp:coreProperties>
</file>