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2A/Desktop/"/>
    </mc:Choice>
  </mc:AlternateContent>
  <xr:revisionPtr revIDLastSave="0" documentId="8_{E3F7296A-7DC0-2C48-9235-85A8A1DE00DE}" xr6:coauthVersionLast="45" xr6:coauthVersionMax="45" xr10:uidLastSave="{00000000-0000-0000-0000-000000000000}"/>
  <bookViews>
    <workbookView xWindow="-180" yWindow="460" windowWidth="25600" windowHeight="15540" tabRatio="657" xr2:uid="{00000000-000D-0000-FFFF-FFFF00000000}"/>
  </bookViews>
  <sheets>
    <sheet name="POOLS" sheetId="1" r:id="rId1"/>
    <sheet name="D2-3 PoolA" sheetId="4" r:id="rId2"/>
    <sheet name="D2-3 PoolB" sheetId="31" r:id="rId3"/>
    <sheet name="D2-3 PoolC" sheetId="33" r:id="rId4"/>
    <sheet name="D2-3 PoolD" sheetId="40" r:id="rId5"/>
    <sheet name="D2-3 GOLD &amp; SILVER" sheetId="29" r:id="rId6"/>
    <sheet name="D2-3 BRNZ &amp; CONSOL" sheetId="38" r:id="rId7"/>
    <sheet name="D4 PoolA" sheetId="7" r:id="rId8"/>
    <sheet name="D4 PoolB" sheetId="8" r:id="rId9"/>
    <sheet name="D4 PoolC" sheetId="34" r:id="rId10"/>
    <sheet name="D4 PoolD" sheetId="35" r:id="rId11"/>
    <sheet name="D4 PoolE" sheetId="36" r:id="rId12"/>
    <sheet name="D4 PoolF" sheetId="37" r:id="rId13"/>
    <sheet name="D4 GOLD &amp; SILVER" sheetId="10" r:id="rId14"/>
    <sheet name="D4 BRNZ &amp; CONSOL" sheetId="39" r:id="rId15"/>
    <sheet name="D5 PoolA" sheetId="12" r:id="rId16"/>
    <sheet name="D5 PoolB" sheetId="13" r:id="rId17"/>
    <sheet name="D5 PoolC" sheetId="14" r:id="rId18"/>
    <sheet name="D5 GOLD &amp; SILVER" sheetId="15" r:id="rId19"/>
    <sheet name="D5 BRONZE" sheetId="16" r:id="rId20"/>
    <sheet name="Sheet1" sheetId="41" r:id="rId21"/>
  </sheets>
  <definedNames>
    <definedName name="_xlnm.Print_Area" localSheetId="2">'D2-3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0" l="1"/>
  <c r="C19" i="29"/>
  <c r="C37" i="29" s="1"/>
  <c r="B28" i="29" s="1"/>
  <c r="C23" i="16"/>
  <c r="G21" i="16"/>
  <c r="D27" i="16"/>
  <c r="F15" i="16"/>
  <c r="F24" i="15"/>
  <c r="D18" i="15"/>
  <c r="E24" i="16"/>
  <c r="E18" i="16"/>
  <c r="E21" i="15"/>
  <c r="E15" i="15"/>
  <c r="E27" i="15"/>
  <c r="E48" i="39"/>
  <c r="G43" i="39"/>
  <c r="E41" i="39"/>
  <c r="F38" i="39"/>
  <c r="D38" i="39"/>
  <c r="C43" i="39" s="1"/>
  <c r="E35" i="39"/>
  <c r="B31" i="39"/>
  <c r="E27" i="39"/>
  <c r="D24" i="39"/>
  <c r="C19" i="39" s="1"/>
  <c r="E21" i="39"/>
  <c r="E14" i="39" s="1"/>
  <c r="B31" i="10"/>
  <c r="F38" i="10"/>
  <c r="D38" i="10"/>
  <c r="C43" i="10" s="1"/>
  <c r="G43" i="10"/>
  <c r="D24" i="10"/>
  <c r="E48" i="10"/>
  <c r="E41" i="10"/>
  <c r="E35" i="10"/>
  <c r="G19" i="15"/>
  <c r="C23" i="15"/>
  <c r="D41" i="38"/>
  <c r="D33" i="38" s="1"/>
  <c r="D15" i="38"/>
  <c r="D23" i="38"/>
  <c r="E37" i="38" s="1"/>
  <c r="F28" i="38" s="1"/>
  <c r="E19" i="38"/>
  <c r="D41" i="29"/>
  <c r="D33" i="29"/>
  <c r="D15" i="29"/>
  <c r="D23" i="29" s="1"/>
  <c r="F40" i="13"/>
  <c r="B40" i="13"/>
  <c r="F39" i="13"/>
  <c r="F38" i="13"/>
  <c r="F36" i="13"/>
  <c r="D36" i="13"/>
  <c r="B36" i="13"/>
  <c r="F35" i="13"/>
  <c r="H32" i="13"/>
  <c r="F32" i="13"/>
  <c r="D32" i="13"/>
  <c r="B32" i="13"/>
  <c r="A31" i="13"/>
  <c r="D37" i="13" s="1"/>
  <c r="D39" i="13"/>
  <c r="A30" i="13"/>
  <c r="F37" i="13" s="1"/>
  <c r="D35" i="13"/>
  <c r="A29" i="13"/>
  <c r="D40" i="13" s="1"/>
  <c r="J28" i="13"/>
  <c r="I28" i="13"/>
  <c r="A28" i="13"/>
  <c r="B37" i="13" s="1"/>
  <c r="G23" i="13"/>
  <c r="F23" i="13"/>
  <c r="E23" i="13"/>
  <c r="D23" i="13"/>
  <c r="C23" i="13"/>
  <c r="B23" i="13"/>
  <c r="G22" i="13"/>
  <c r="F22" i="13"/>
  <c r="E22" i="13"/>
  <c r="D22" i="13"/>
  <c r="C22" i="13"/>
  <c r="B22" i="13"/>
  <c r="E20" i="13"/>
  <c r="D20" i="13"/>
  <c r="C20" i="13"/>
  <c r="B20" i="13"/>
  <c r="E19" i="13"/>
  <c r="D19" i="13"/>
  <c r="C19" i="13"/>
  <c r="B19" i="13"/>
  <c r="I30" i="13" s="1"/>
  <c r="C17" i="13"/>
  <c r="J29" i="13" s="1"/>
  <c r="B17" i="13"/>
  <c r="C16" i="13"/>
  <c r="B16" i="13"/>
  <c r="H12" i="13"/>
  <c r="F12" i="13"/>
  <c r="D12" i="13"/>
  <c r="B12" i="13"/>
  <c r="F40" i="7"/>
  <c r="B40" i="7"/>
  <c r="F39" i="7"/>
  <c r="F36" i="7"/>
  <c r="D36" i="7"/>
  <c r="B36" i="7"/>
  <c r="F35" i="7"/>
  <c r="H32" i="7"/>
  <c r="F32" i="7"/>
  <c r="D32" i="7"/>
  <c r="B32" i="7"/>
  <c r="A31" i="7"/>
  <c r="D39" i="7"/>
  <c r="A30" i="7"/>
  <c r="D35" i="7"/>
  <c r="A29" i="7"/>
  <c r="B38" i="7" s="1"/>
  <c r="J28" i="7"/>
  <c r="I28" i="7"/>
  <c r="A28" i="7"/>
  <c r="B35" i="7" s="1"/>
  <c r="G23" i="7"/>
  <c r="F23" i="7"/>
  <c r="E23" i="7"/>
  <c r="D23" i="7"/>
  <c r="C23" i="7"/>
  <c r="B23" i="7"/>
  <c r="G22" i="7"/>
  <c r="F22" i="7"/>
  <c r="E22" i="7"/>
  <c r="D22" i="7"/>
  <c r="C22" i="7"/>
  <c r="B22" i="7"/>
  <c r="E20" i="7"/>
  <c r="D20" i="7"/>
  <c r="C20" i="7"/>
  <c r="B20" i="7"/>
  <c r="E19" i="7"/>
  <c r="D19" i="7"/>
  <c r="C19" i="7"/>
  <c r="B19" i="7"/>
  <c r="C17" i="7"/>
  <c r="B17" i="7"/>
  <c r="C16" i="7"/>
  <c r="J29" i="7" s="1"/>
  <c r="B16" i="7"/>
  <c r="H12" i="7"/>
  <c r="F12" i="7"/>
  <c r="D12" i="7"/>
  <c r="B12" i="7"/>
  <c r="F40" i="40"/>
  <c r="B40" i="40"/>
  <c r="F39" i="40"/>
  <c r="F36" i="40"/>
  <c r="D36" i="40"/>
  <c r="B36" i="40"/>
  <c r="F35" i="40"/>
  <c r="H32" i="40"/>
  <c r="F32" i="40"/>
  <c r="D32" i="40"/>
  <c r="B32" i="40"/>
  <c r="A31" i="40"/>
  <c r="D39" i="40" s="1"/>
  <c r="A30" i="40"/>
  <c r="D35" i="40" s="1"/>
  <c r="A29" i="40"/>
  <c r="D40" i="40" s="1"/>
  <c r="B38" i="40"/>
  <c r="J28" i="40"/>
  <c r="I28" i="40"/>
  <c r="A28" i="40"/>
  <c r="B35" i="40" s="1"/>
  <c r="G23" i="40"/>
  <c r="F23" i="40"/>
  <c r="E23" i="40"/>
  <c r="D23" i="40"/>
  <c r="C23" i="40"/>
  <c r="B23" i="40"/>
  <c r="G22" i="40"/>
  <c r="F22" i="40"/>
  <c r="E22" i="40"/>
  <c r="D22" i="40"/>
  <c r="C22" i="40"/>
  <c r="B22" i="40"/>
  <c r="E20" i="40"/>
  <c r="D20" i="40"/>
  <c r="C20" i="40"/>
  <c r="B20" i="40"/>
  <c r="E19" i="40"/>
  <c r="D19" i="40"/>
  <c r="C19" i="40"/>
  <c r="B19" i="40"/>
  <c r="C17" i="40"/>
  <c r="J29" i="40" s="1"/>
  <c r="B17" i="40"/>
  <c r="C16" i="40"/>
  <c r="B16" i="40"/>
  <c r="H12" i="40"/>
  <c r="F12" i="40"/>
  <c r="D12" i="40"/>
  <c r="B12" i="40"/>
  <c r="B39" i="13"/>
  <c r="D38" i="7"/>
  <c r="D37" i="7"/>
  <c r="F37" i="7"/>
  <c r="B39" i="7"/>
  <c r="D40" i="7"/>
  <c r="B37" i="40"/>
  <c r="D37" i="40"/>
  <c r="F38" i="40"/>
  <c r="B39" i="40"/>
  <c r="F40" i="8"/>
  <c r="B40" i="8"/>
  <c r="F39" i="8"/>
  <c r="F36" i="8"/>
  <c r="D36" i="8"/>
  <c r="B36" i="8"/>
  <c r="F35" i="8"/>
  <c r="H32" i="8"/>
  <c r="F32" i="8"/>
  <c r="D32" i="8"/>
  <c r="B32" i="8"/>
  <c r="A31" i="8"/>
  <c r="D39" i="8"/>
  <c r="A30" i="8"/>
  <c r="F37" i="8" s="1"/>
  <c r="D35" i="8"/>
  <c r="A29" i="8"/>
  <c r="B38" i="8" s="1"/>
  <c r="J28" i="8"/>
  <c r="I28" i="8"/>
  <c r="A28" i="8"/>
  <c r="F38" i="8" s="1"/>
  <c r="B35" i="8"/>
  <c r="G23" i="8"/>
  <c r="F23" i="8"/>
  <c r="E23" i="8"/>
  <c r="D23" i="8"/>
  <c r="C23" i="8"/>
  <c r="B23" i="8"/>
  <c r="G22" i="8"/>
  <c r="F22" i="8"/>
  <c r="E22" i="8"/>
  <c r="D22" i="8"/>
  <c r="C22" i="8"/>
  <c r="B22" i="8"/>
  <c r="E20" i="8"/>
  <c r="D20" i="8"/>
  <c r="C20" i="8"/>
  <c r="B20" i="8"/>
  <c r="E19" i="8"/>
  <c r="D19" i="8"/>
  <c r="C19" i="8"/>
  <c r="B19" i="8"/>
  <c r="C17" i="8"/>
  <c r="B17" i="8"/>
  <c r="C16" i="8"/>
  <c r="J29" i="8" s="1"/>
  <c r="B16" i="8"/>
  <c r="I29" i="8" s="1"/>
  <c r="H12" i="8"/>
  <c r="F12" i="8"/>
  <c r="D12" i="8"/>
  <c r="B12" i="8"/>
  <c r="F40" i="14"/>
  <c r="B40" i="14"/>
  <c r="F39" i="14"/>
  <c r="F36" i="14"/>
  <c r="D36" i="14"/>
  <c r="B36" i="14"/>
  <c r="F35" i="14"/>
  <c r="H32" i="14"/>
  <c r="F32" i="14"/>
  <c r="D32" i="14"/>
  <c r="B32" i="14"/>
  <c r="A31" i="14"/>
  <c r="D39" i="14"/>
  <c r="A30" i="14"/>
  <c r="D35" i="14" s="1"/>
  <c r="A29" i="14"/>
  <c r="B38" i="14"/>
  <c r="J28" i="14"/>
  <c r="I28" i="14"/>
  <c r="A28" i="14"/>
  <c r="B35" i="14" s="1"/>
  <c r="G23" i="14"/>
  <c r="F23" i="14"/>
  <c r="E23" i="14"/>
  <c r="D23" i="14"/>
  <c r="C23" i="14"/>
  <c r="B23" i="14"/>
  <c r="G22" i="14"/>
  <c r="F22" i="14"/>
  <c r="E22" i="14"/>
  <c r="D22" i="14"/>
  <c r="C22" i="14"/>
  <c r="B22" i="14"/>
  <c r="E20" i="14"/>
  <c r="D20" i="14"/>
  <c r="C20" i="14"/>
  <c r="B20" i="14"/>
  <c r="E19" i="14"/>
  <c r="D19" i="14"/>
  <c r="C19" i="14"/>
  <c r="B19" i="14"/>
  <c r="C17" i="14"/>
  <c r="B17" i="14"/>
  <c r="C16" i="14"/>
  <c r="B16" i="14"/>
  <c r="H12" i="14"/>
  <c r="F12" i="14"/>
  <c r="D12" i="14"/>
  <c r="B12" i="14"/>
  <c r="D37" i="8"/>
  <c r="D38" i="8"/>
  <c r="B37" i="8"/>
  <c r="B39" i="8"/>
  <c r="D38" i="14"/>
  <c r="D37" i="14"/>
  <c r="B39" i="14"/>
  <c r="D40" i="14"/>
  <c r="E27" i="10"/>
  <c r="E21" i="10"/>
  <c r="E14" i="10"/>
  <c r="F24" i="10" s="1"/>
  <c r="G19" i="10"/>
  <c r="H31" i="10" s="1"/>
  <c r="F33" i="12"/>
  <c r="D33" i="12"/>
  <c r="B33" i="12"/>
  <c r="F32" i="12"/>
  <c r="D32" i="12"/>
  <c r="B32" i="12"/>
  <c r="F31" i="12"/>
  <c r="D31" i="12"/>
  <c r="B31" i="12"/>
  <c r="H28" i="12"/>
  <c r="F28" i="12"/>
  <c r="D28" i="12"/>
  <c r="B28" i="12"/>
  <c r="A27" i="12"/>
  <c r="A26" i="12"/>
  <c r="J25" i="12"/>
  <c r="I25" i="12"/>
  <c r="A25" i="12"/>
  <c r="E21" i="12"/>
  <c r="D21" i="12"/>
  <c r="I27" i="12" s="1"/>
  <c r="C21" i="12"/>
  <c r="B21" i="12"/>
  <c r="E20" i="12"/>
  <c r="D20" i="12"/>
  <c r="C20" i="12"/>
  <c r="B20" i="12"/>
  <c r="E19" i="12"/>
  <c r="D19" i="12"/>
  <c r="C19" i="12"/>
  <c r="B19" i="12"/>
  <c r="C18" i="12"/>
  <c r="B18" i="12"/>
  <c r="C17" i="12"/>
  <c r="J26" i="12" s="1"/>
  <c r="B17" i="12"/>
  <c r="I26" i="12" s="1"/>
  <c r="C16" i="12"/>
  <c r="B16" i="12"/>
  <c r="F12" i="12"/>
  <c r="D12" i="12"/>
  <c r="B12" i="12"/>
  <c r="F40" i="37"/>
  <c r="B40" i="37"/>
  <c r="F39" i="37"/>
  <c r="F36" i="37"/>
  <c r="D36" i="37"/>
  <c r="B36" i="37"/>
  <c r="F35" i="37"/>
  <c r="B35" i="37"/>
  <c r="H32" i="37"/>
  <c r="F32" i="37"/>
  <c r="D32" i="37"/>
  <c r="B32" i="37"/>
  <c r="A31" i="37"/>
  <c r="D39" i="37" s="1"/>
  <c r="A30" i="37"/>
  <c r="D35" i="37" s="1"/>
  <c r="I29" i="37"/>
  <c r="A29" i="37"/>
  <c r="B38" i="37" s="1"/>
  <c r="J28" i="37"/>
  <c r="I28" i="37"/>
  <c r="A28" i="37"/>
  <c r="B37" i="37" s="1"/>
  <c r="F38" i="37"/>
  <c r="G23" i="37"/>
  <c r="F23" i="37"/>
  <c r="E23" i="37"/>
  <c r="D23" i="37"/>
  <c r="C23" i="37"/>
  <c r="B23" i="37"/>
  <c r="G22" i="37"/>
  <c r="F22" i="37"/>
  <c r="E22" i="37"/>
  <c r="D22" i="37"/>
  <c r="C22" i="37"/>
  <c r="B22" i="37"/>
  <c r="E20" i="37"/>
  <c r="D20" i="37"/>
  <c r="C20" i="37"/>
  <c r="B20" i="37"/>
  <c r="E19" i="37"/>
  <c r="J30" i="37" s="1"/>
  <c r="D19" i="37"/>
  <c r="C19" i="37"/>
  <c r="B19" i="37"/>
  <c r="C17" i="37"/>
  <c r="B17" i="37"/>
  <c r="C16" i="37"/>
  <c r="B16" i="37"/>
  <c r="H12" i="37"/>
  <c r="F12" i="37"/>
  <c r="D12" i="37"/>
  <c r="B12" i="37"/>
  <c r="F40" i="36"/>
  <c r="B40" i="36"/>
  <c r="F39" i="36"/>
  <c r="F36" i="36"/>
  <c r="D36" i="36"/>
  <c r="B36" i="36"/>
  <c r="F35" i="36"/>
  <c r="H32" i="36"/>
  <c r="F32" i="36"/>
  <c r="D32" i="36"/>
  <c r="B32" i="36"/>
  <c r="A31" i="36"/>
  <c r="D39" i="36" s="1"/>
  <c r="A30" i="36"/>
  <c r="D35" i="36"/>
  <c r="A29" i="36"/>
  <c r="B38" i="36"/>
  <c r="J28" i="36"/>
  <c r="I28" i="36"/>
  <c r="A28" i="36"/>
  <c r="F38" i="36" s="1"/>
  <c r="G23" i="36"/>
  <c r="F23" i="36"/>
  <c r="E23" i="36"/>
  <c r="D23" i="36"/>
  <c r="C23" i="36"/>
  <c r="B23" i="36"/>
  <c r="G22" i="36"/>
  <c r="F22" i="36"/>
  <c r="E22" i="36"/>
  <c r="D22" i="36"/>
  <c r="C22" i="36"/>
  <c r="B22" i="36"/>
  <c r="E20" i="36"/>
  <c r="D20" i="36"/>
  <c r="C20" i="36"/>
  <c r="B20" i="36"/>
  <c r="E19" i="36"/>
  <c r="D19" i="36"/>
  <c r="C19" i="36"/>
  <c r="B19" i="36"/>
  <c r="C17" i="36"/>
  <c r="B17" i="36"/>
  <c r="C16" i="36"/>
  <c r="B16" i="36"/>
  <c r="H12" i="36"/>
  <c r="F12" i="36"/>
  <c r="D12" i="36"/>
  <c r="B12" i="36"/>
  <c r="F40" i="35"/>
  <c r="B40" i="35"/>
  <c r="F39" i="35"/>
  <c r="F36" i="35"/>
  <c r="D36" i="35"/>
  <c r="B36" i="35"/>
  <c r="F35" i="35"/>
  <c r="H32" i="35"/>
  <c r="F32" i="35"/>
  <c r="D32" i="35"/>
  <c r="B32" i="35"/>
  <c r="A31" i="35"/>
  <c r="D39" i="35"/>
  <c r="A30" i="35"/>
  <c r="D35" i="35" s="1"/>
  <c r="A29" i="35"/>
  <c r="B38" i="35"/>
  <c r="J28" i="35"/>
  <c r="I28" i="35"/>
  <c r="A28" i="35"/>
  <c r="B35" i="35" s="1"/>
  <c r="G23" i="35"/>
  <c r="F23" i="35"/>
  <c r="E23" i="35"/>
  <c r="D23" i="35"/>
  <c r="C23" i="35"/>
  <c r="B23" i="35"/>
  <c r="G22" i="35"/>
  <c r="F22" i="35"/>
  <c r="E22" i="35"/>
  <c r="D22" i="35"/>
  <c r="C22" i="35"/>
  <c r="B22" i="35"/>
  <c r="E20" i="35"/>
  <c r="D20" i="35"/>
  <c r="C20" i="35"/>
  <c r="B20" i="35"/>
  <c r="E19" i="35"/>
  <c r="D19" i="35"/>
  <c r="C19" i="35"/>
  <c r="B19" i="35"/>
  <c r="C17" i="35"/>
  <c r="B17" i="35"/>
  <c r="C16" i="35"/>
  <c r="B16" i="35"/>
  <c r="H12" i="35"/>
  <c r="F12" i="35"/>
  <c r="D12" i="35"/>
  <c r="B12" i="35"/>
  <c r="F40" i="34"/>
  <c r="B40" i="34"/>
  <c r="F39" i="34"/>
  <c r="F36" i="34"/>
  <c r="D36" i="34"/>
  <c r="B36" i="34"/>
  <c r="F35" i="34"/>
  <c r="H32" i="34"/>
  <c r="F32" i="34"/>
  <c r="D32" i="34"/>
  <c r="B32" i="34"/>
  <c r="A31" i="34"/>
  <c r="D39" i="34" s="1"/>
  <c r="A30" i="34"/>
  <c r="D35" i="34" s="1"/>
  <c r="A29" i="34"/>
  <c r="B38" i="34"/>
  <c r="J28" i="34"/>
  <c r="I28" i="34"/>
  <c r="A28" i="34"/>
  <c r="F38" i="34" s="1"/>
  <c r="G23" i="34"/>
  <c r="F23" i="34"/>
  <c r="E23" i="34"/>
  <c r="D23" i="34"/>
  <c r="C23" i="34"/>
  <c r="B23" i="34"/>
  <c r="G22" i="34"/>
  <c r="F22" i="34"/>
  <c r="E22" i="34"/>
  <c r="D22" i="34"/>
  <c r="C22" i="34"/>
  <c r="B22" i="34"/>
  <c r="E20" i="34"/>
  <c r="D20" i="34"/>
  <c r="C20" i="34"/>
  <c r="B20" i="34"/>
  <c r="E19" i="34"/>
  <c r="D19" i="34"/>
  <c r="C19" i="34"/>
  <c r="B19" i="34"/>
  <c r="I30" i="34" s="1"/>
  <c r="C17" i="34"/>
  <c r="B17" i="34"/>
  <c r="C16" i="34"/>
  <c r="B16" i="34"/>
  <c r="H12" i="34"/>
  <c r="F12" i="34"/>
  <c r="D12" i="34"/>
  <c r="B12" i="34"/>
  <c r="F40" i="4"/>
  <c r="B40" i="4"/>
  <c r="F39" i="4"/>
  <c r="F36" i="4"/>
  <c r="D36" i="4"/>
  <c r="B36" i="4"/>
  <c r="F35" i="4"/>
  <c r="H32" i="4"/>
  <c r="F32" i="4"/>
  <c r="D32" i="4"/>
  <c r="B32" i="4"/>
  <c r="A31" i="4"/>
  <c r="D39" i="4"/>
  <c r="A30" i="4"/>
  <c r="F37" i="4" s="1"/>
  <c r="D35" i="4"/>
  <c r="A29" i="4"/>
  <c r="B38" i="4" s="1"/>
  <c r="J28" i="4"/>
  <c r="I28" i="4"/>
  <c r="A28" i="4"/>
  <c r="B37" i="4" s="1"/>
  <c r="G23" i="4"/>
  <c r="F23" i="4"/>
  <c r="E23" i="4"/>
  <c r="D23" i="4"/>
  <c r="C23" i="4"/>
  <c r="B23" i="4"/>
  <c r="G22" i="4"/>
  <c r="F22" i="4"/>
  <c r="E22" i="4"/>
  <c r="D22" i="4"/>
  <c r="C22" i="4"/>
  <c r="B22" i="4"/>
  <c r="E20" i="4"/>
  <c r="D20" i="4"/>
  <c r="C20" i="4"/>
  <c r="J30" i="4" s="1"/>
  <c r="B20" i="4"/>
  <c r="E19" i="4"/>
  <c r="D19" i="4"/>
  <c r="C19" i="4"/>
  <c r="B19" i="4"/>
  <c r="C17" i="4"/>
  <c r="B17" i="4"/>
  <c r="C16" i="4"/>
  <c r="B16" i="4"/>
  <c r="I29" i="4" s="1"/>
  <c r="H12" i="4"/>
  <c r="F12" i="4"/>
  <c r="D12" i="4"/>
  <c r="B12" i="4"/>
  <c r="F40" i="33"/>
  <c r="B40" i="33"/>
  <c r="F39" i="33"/>
  <c r="F36" i="33"/>
  <c r="D36" i="33"/>
  <c r="B36" i="33"/>
  <c r="F35" i="33"/>
  <c r="H32" i="33"/>
  <c r="F32" i="33"/>
  <c r="D32" i="33"/>
  <c r="B32" i="33"/>
  <c r="A31" i="33"/>
  <c r="D39" i="33"/>
  <c r="A30" i="33"/>
  <c r="A29" i="33"/>
  <c r="J28" i="33"/>
  <c r="I28" i="33"/>
  <c r="A28" i="33"/>
  <c r="B35" i="33" s="1"/>
  <c r="G23" i="33"/>
  <c r="F23" i="33"/>
  <c r="E23" i="33"/>
  <c r="D23" i="33"/>
  <c r="C23" i="33"/>
  <c r="B23" i="33"/>
  <c r="G22" i="33"/>
  <c r="F22" i="33"/>
  <c r="E22" i="33"/>
  <c r="D22" i="33"/>
  <c r="C22" i="33"/>
  <c r="B22" i="33"/>
  <c r="E20" i="33"/>
  <c r="D20" i="33"/>
  <c r="C20" i="33"/>
  <c r="B20" i="33"/>
  <c r="E19" i="33"/>
  <c r="J30" i="33" s="1"/>
  <c r="D19" i="33"/>
  <c r="C19" i="33"/>
  <c r="B19" i="33"/>
  <c r="C17" i="33"/>
  <c r="B17" i="33"/>
  <c r="C16" i="33"/>
  <c r="J29" i="33" s="1"/>
  <c r="B16" i="33"/>
  <c r="H12" i="33"/>
  <c r="F12" i="33"/>
  <c r="D12" i="33"/>
  <c r="B12" i="33"/>
  <c r="D37" i="4"/>
  <c r="B39" i="4"/>
  <c r="F37" i="37"/>
  <c r="D38" i="37"/>
  <c r="B39" i="37"/>
  <c r="F37" i="36"/>
  <c r="D38" i="36"/>
  <c r="B39" i="36"/>
  <c r="D40" i="36"/>
  <c r="D40" i="34"/>
  <c r="D37" i="35"/>
  <c r="D40" i="35"/>
  <c r="D38" i="4"/>
  <c r="D40" i="4"/>
  <c r="D37" i="33"/>
  <c r="F37" i="33"/>
  <c r="F40" i="31"/>
  <c r="B40" i="31"/>
  <c r="F39" i="31"/>
  <c r="F36" i="31"/>
  <c r="D36" i="31"/>
  <c r="B36" i="31"/>
  <c r="F35" i="31"/>
  <c r="H32" i="31"/>
  <c r="F32" i="31"/>
  <c r="D32" i="31"/>
  <c r="B32" i="31"/>
  <c r="A31" i="31"/>
  <c r="D39" i="31"/>
  <c r="A30" i="31"/>
  <c r="F37" i="31" s="1"/>
  <c r="D35" i="31"/>
  <c r="A29" i="31"/>
  <c r="B38" i="31"/>
  <c r="J28" i="31"/>
  <c r="I28" i="31"/>
  <c r="A28" i="31"/>
  <c r="F38" i="31" s="1"/>
  <c r="B35" i="31"/>
  <c r="G23" i="31"/>
  <c r="F23" i="31"/>
  <c r="E23" i="31"/>
  <c r="D23" i="31"/>
  <c r="C23" i="31"/>
  <c r="B23" i="31"/>
  <c r="G22" i="31"/>
  <c r="F22" i="31"/>
  <c r="E22" i="31"/>
  <c r="D22" i="31"/>
  <c r="C22" i="31"/>
  <c r="B22" i="31"/>
  <c r="E20" i="31"/>
  <c r="D20" i="31"/>
  <c r="C20" i="31"/>
  <c r="B20" i="31"/>
  <c r="E19" i="31"/>
  <c r="D19" i="31"/>
  <c r="C19" i="31"/>
  <c r="B19" i="31"/>
  <c r="C17" i="31"/>
  <c r="B17" i="31"/>
  <c r="I29" i="31" s="1"/>
  <c r="C16" i="31"/>
  <c r="J29" i="31" s="1"/>
  <c r="B16" i="31"/>
  <c r="H12" i="31"/>
  <c r="F12" i="31"/>
  <c r="D12" i="31"/>
  <c r="B12" i="31"/>
  <c r="D37" i="31"/>
  <c r="D38" i="31"/>
  <c r="B37" i="31"/>
  <c r="B39" i="31"/>
  <c r="D40" i="31"/>
  <c r="I29" i="34" l="1"/>
  <c r="J29" i="34"/>
  <c r="J32" i="34" s="1"/>
  <c r="F37" i="14"/>
  <c r="I29" i="14"/>
  <c r="J29" i="14"/>
  <c r="B37" i="35"/>
  <c r="F38" i="35"/>
  <c r="B39" i="35"/>
  <c r="D38" i="35"/>
  <c r="F37" i="35"/>
  <c r="I29" i="35"/>
  <c r="J29" i="35"/>
  <c r="D37" i="37"/>
  <c r="J29" i="37"/>
  <c r="D37" i="34"/>
  <c r="J31" i="34"/>
  <c r="J30" i="35"/>
  <c r="B38" i="13"/>
  <c r="D38" i="13"/>
  <c r="B35" i="13"/>
  <c r="I29" i="13"/>
  <c r="I32" i="13"/>
  <c r="I31" i="14"/>
  <c r="I30" i="14"/>
  <c r="K29" i="13"/>
  <c r="I31" i="13"/>
  <c r="K28" i="34"/>
  <c r="K28" i="14"/>
  <c r="J32" i="14"/>
  <c r="J30" i="14"/>
  <c r="I31" i="34"/>
  <c r="J30" i="34"/>
  <c r="K30" i="34" s="1"/>
  <c r="I31" i="37"/>
  <c r="K28" i="37"/>
  <c r="J31" i="37"/>
  <c r="I30" i="37"/>
  <c r="K30" i="37" s="1"/>
  <c r="B35" i="4"/>
  <c r="F38" i="4"/>
  <c r="I31" i="8"/>
  <c r="J31" i="8"/>
  <c r="K28" i="8"/>
  <c r="J30" i="8"/>
  <c r="J32" i="8"/>
  <c r="I30" i="8"/>
  <c r="J32" i="13"/>
  <c r="J31" i="13"/>
  <c r="J30" i="13"/>
  <c r="K30" i="13" s="1"/>
  <c r="J31" i="14"/>
  <c r="K31" i="14" s="1"/>
  <c r="I29" i="36"/>
  <c r="J29" i="36"/>
  <c r="I31" i="35"/>
  <c r="I32" i="35"/>
  <c r="J31" i="35"/>
  <c r="I30" i="35"/>
  <c r="K30" i="35" s="1"/>
  <c r="F38" i="7"/>
  <c r="B37" i="7"/>
  <c r="I29" i="7"/>
  <c r="J29" i="4"/>
  <c r="K29" i="4" s="1"/>
  <c r="I29" i="33"/>
  <c r="J32" i="33"/>
  <c r="J31" i="40"/>
  <c r="I31" i="40"/>
  <c r="I30" i="40"/>
  <c r="J30" i="40"/>
  <c r="I29" i="40"/>
  <c r="K29" i="40" s="1"/>
  <c r="K28" i="40"/>
  <c r="I31" i="33"/>
  <c r="I32" i="33"/>
  <c r="J30" i="7"/>
  <c r="J31" i="33"/>
  <c r="I30" i="33"/>
  <c r="K30" i="33" s="1"/>
  <c r="K28" i="33"/>
  <c r="K29" i="31"/>
  <c r="I30" i="31"/>
  <c r="J30" i="31"/>
  <c r="I31" i="31"/>
  <c r="I32" i="31" s="1"/>
  <c r="J31" i="31"/>
  <c r="I30" i="4"/>
  <c r="K30" i="4" s="1"/>
  <c r="I31" i="4"/>
  <c r="J27" i="12"/>
  <c r="K27" i="12" s="1"/>
  <c r="I28" i="12"/>
  <c r="K25" i="12"/>
  <c r="J31" i="36"/>
  <c r="I30" i="36"/>
  <c r="I31" i="36"/>
  <c r="K28" i="36"/>
  <c r="J30" i="36"/>
  <c r="J32" i="36" s="1"/>
  <c r="I32" i="7"/>
  <c r="I31" i="7"/>
  <c r="J31" i="7"/>
  <c r="I30" i="7"/>
  <c r="B37" i="33"/>
  <c r="F38" i="33"/>
  <c r="E19" i="29"/>
  <c r="E37" i="29"/>
  <c r="F28" i="29" s="1"/>
  <c r="B38" i="33"/>
  <c r="D40" i="33"/>
  <c r="J31" i="4"/>
  <c r="I32" i="34"/>
  <c r="I32" i="14"/>
  <c r="J32" i="7"/>
  <c r="F24" i="39"/>
  <c r="G19" i="39"/>
  <c r="H31" i="39" s="1"/>
  <c r="I32" i="4"/>
  <c r="K28" i="4"/>
  <c r="D35" i="33"/>
  <c r="D38" i="33"/>
  <c r="B39" i="33"/>
  <c r="K29" i="35"/>
  <c r="K26" i="12"/>
  <c r="B28" i="38"/>
  <c r="C19" i="38"/>
  <c r="C37" i="38" s="1"/>
  <c r="K28" i="31"/>
  <c r="K29" i="33"/>
  <c r="J32" i="35"/>
  <c r="K29" i="8"/>
  <c r="I32" i="8"/>
  <c r="K29" i="7"/>
  <c r="F37" i="34"/>
  <c r="B37" i="36"/>
  <c r="B35" i="36"/>
  <c r="F37" i="40"/>
  <c r="D38" i="40"/>
  <c r="B37" i="34"/>
  <c r="D38" i="34"/>
  <c r="D37" i="36"/>
  <c r="D40" i="37"/>
  <c r="B37" i="14"/>
  <c r="K28" i="7"/>
  <c r="K28" i="13"/>
  <c r="K29" i="37"/>
  <c r="K28" i="35"/>
  <c r="B35" i="34"/>
  <c r="B39" i="34"/>
  <c r="F38" i="14"/>
  <c r="D40" i="8"/>
  <c r="K29" i="34" l="1"/>
  <c r="K32" i="34" s="1"/>
  <c r="K29" i="14"/>
  <c r="K32" i="14"/>
  <c r="K31" i="37"/>
  <c r="K32" i="37"/>
  <c r="J32" i="37"/>
  <c r="I32" i="37"/>
  <c r="K31" i="34"/>
  <c r="K30" i="14"/>
  <c r="K32" i="13"/>
  <c r="K31" i="13"/>
  <c r="K32" i="8"/>
  <c r="J32" i="31"/>
  <c r="K31" i="8"/>
  <c r="K30" i="8"/>
  <c r="K29" i="36"/>
  <c r="I32" i="36"/>
  <c r="K32" i="36"/>
  <c r="K32" i="35"/>
  <c r="K31" i="35"/>
  <c r="J32" i="4"/>
  <c r="K32" i="4"/>
  <c r="K31" i="40"/>
  <c r="I32" i="40"/>
  <c r="K30" i="40"/>
  <c r="K32" i="40" s="1"/>
  <c r="J32" i="40"/>
  <c r="K31" i="33"/>
  <c r="K31" i="36"/>
  <c r="K30" i="7"/>
  <c r="K32" i="33"/>
  <c r="K30" i="31"/>
  <c r="K31" i="31"/>
  <c r="K31" i="4"/>
  <c r="J28" i="12"/>
  <c r="K28" i="12"/>
  <c r="K30" i="36"/>
  <c r="K31" i="7"/>
  <c r="K32" i="7"/>
  <c r="K32" i="31" l="1"/>
</calcChain>
</file>

<file path=xl/sharedStrings.xml><?xml version="1.0" encoding="utf-8"?>
<sst xmlns="http://schemas.openxmlformats.org/spreadsheetml/2006/main" count="868" uniqueCount="262">
  <si>
    <t>AM Pools</t>
  </si>
  <si>
    <t>PM Pool</t>
  </si>
  <si>
    <t>POOL A</t>
  </si>
  <si>
    <t>Division IV</t>
  </si>
  <si>
    <t>POOL B</t>
  </si>
  <si>
    <t>POOL C</t>
  </si>
  <si>
    <t>Division V</t>
  </si>
  <si>
    <t xml:space="preserve">ARVC Winter Classic </t>
  </si>
  <si>
    <t>Coaches meeting on-site @ 7:30 AM</t>
  </si>
  <si>
    <t>Coaches meeting on-site @ 1:30 PM</t>
  </si>
  <si>
    <t>PM Pool - 2:00PM</t>
  </si>
  <si>
    <t>ARVC 15R1 Adidas</t>
  </si>
  <si>
    <t>ARVC 14R1 Adidas</t>
  </si>
  <si>
    <t>ARVC 13R1 Adidas</t>
  </si>
  <si>
    <t>ARVC 12R1 Adidas</t>
  </si>
  <si>
    <t>ARVC Winter Classic</t>
  </si>
  <si>
    <t xml:space="preserve"> </t>
  </si>
  <si>
    <t>Location:</t>
  </si>
  <si>
    <t>Division:</t>
  </si>
  <si>
    <t>Pool Play is 3 games to 25 (27 point cap).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</si>
  <si>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</si>
  <si>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</si>
  <si>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</si>
  <si>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</si>
  <si>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</si>
  <si>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</si>
  <si>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</si>
  <si>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</si>
  <si>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</si>
  <si>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</si>
  <si>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</si>
  <si>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</si>
  <si>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</si>
  <si>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</si>
  <si>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</si>
  <si>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</si>
  <si>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</si>
  <si>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</si>
  <si>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</si>
  <si>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PM Pool - 2:00pm</t>
  </si>
  <si>
    <t>AM Pool - 8:00am</t>
  </si>
  <si>
    <t>B</t>
  </si>
  <si>
    <t>C</t>
  </si>
  <si>
    <t>Pool Play Matches are 2 games to 25 (27 point Cap)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</si>
  <si>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</si>
  <si>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</si>
  <si>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</si>
  <si>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</si>
  <si>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</si>
  <si>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B2</t>
  </si>
  <si>
    <t>B1</t>
  </si>
  <si>
    <t>- These teams must ref a match before they play their first match on Sunday.</t>
  </si>
  <si>
    <t>POOL D</t>
  </si>
  <si>
    <t>D</t>
  </si>
  <si>
    <t>&amp;</t>
  </si>
  <si>
    <t>loser M3 refs</t>
  </si>
  <si>
    <t>loser M4 refs</t>
  </si>
  <si>
    <t>loser M1 refs</t>
  </si>
  <si>
    <t>loser M2 refs</t>
  </si>
  <si>
    <t>loser M8 refs</t>
  </si>
  <si>
    <t>loser M5 refs</t>
  </si>
  <si>
    <t>ARVC 11N1 Adidas</t>
  </si>
  <si>
    <t>ARVC 14N1 Adidas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</si>
  <si>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</si>
  <si>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r>
      <t xml:space="preserve">Plays for </t>
    </r>
    <r>
      <rPr>
        <b/>
        <sz val="12"/>
        <color rgb="FF0000FF"/>
        <rFont val="Arial"/>
        <family val="2"/>
      </rPr>
      <t>PM Pools</t>
    </r>
    <r>
      <rPr>
        <b/>
        <sz val="12"/>
        <rFont val="Arial"/>
        <family val="2"/>
      </rPr>
      <t xml:space="preserve"> begins at </t>
    </r>
    <r>
      <rPr>
        <b/>
        <sz val="12"/>
        <color rgb="FF0000FF"/>
        <rFont val="Arial"/>
        <family val="2"/>
      </rPr>
      <t>2:00 PM</t>
    </r>
  </si>
  <si>
    <t>ARVC</t>
  </si>
  <si>
    <t>loser M7 refs</t>
  </si>
  <si>
    <t>ARVC 12N1 Adidas</t>
  </si>
  <si>
    <t>ARVC RA 13/14 Blue</t>
  </si>
  <si>
    <t>ARVC 14R2 Adidas</t>
  </si>
  <si>
    <t>ARVC RA 13/14 White</t>
  </si>
  <si>
    <t>ARVC RA 13/14 Black</t>
  </si>
  <si>
    <t>ARVC RA 13/14 Red</t>
  </si>
  <si>
    <t>POOL E</t>
  </si>
  <si>
    <t>ARVC RA 12 Black</t>
  </si>
  <si>
    <t>ARVC RA 12 Red</t>
  </si>
  <si>
    <t>ARVC RA 12 White</t>
  </si>
  <si>
    <t>loser of M3</t>
  </si>
  <si>
    <t>M1) 8:00 AM</t>
  </si>
  <si>
    <t>M5) 12:00 PM</t>
  </si>
  <si>
    <t>Gold</t>
  </si>
  <si>
    <t>Champions</t>
  </si>
  <si>
    <t>M6) 1:00 PM</t>
  </si>
  <si>
    <t>Silver</t>
  </si>
  <si>
    <t>GOLD &amp; SILVER Brackets</t>
  </si>
  <si>
    <t>E</t>
  </si>
  <si>
    <t>M3) 9:00 AM</t>
  </si>
  <si>
    <t>loser of M1 refs</t>
  </si>
  <si>
    <t>M12) 1:00 PM</t>
  </si>
  <si>
    <t>M9) 12:00 PM</t>
  </si>
  <si>
    <t>loser of M10 refs</t>
  </si>
  <si>
    <t>M7) 11:00 AM</t>
  </si>
  <si>
    <t>M5) 10:00 AM</t>
  </si>
  <si>
    <t>M2) 8:00 AM</t>
  </si>
  <si>
    <t>M14) 2:00 PM</t>
  </si>
  <si>
    <t>M11) 1:00 PM</t>
  </si>
  <si>
    <t>loser M12 refs</t>
  </si>
  <si>
    <t>loser M9 refs</t>
  </si>
  <si>
    <t>M6) 10:00 AM</t>
  </si>
  <si>
    <t>loser of M4 refs</t>
  </si>
  <si>
    <t>M10) 12:00 PM</t>
  </si>
  <si>
    <t>M8) 11:00 AM</t>
  </si>
  <si>
    <t>M4) 9:00 AM</t>
  </si>
  <si>
    <t>loser of M2 refs</t>
  </si>
  <si>
    <t>= These teams must officiate a match before they play their scheduled match.  Please watch the schedule closely.</t>
  </si>
  <si>
    <t>BRONZE &amp; CONSOLATION Brackets</t>
  </si>
  <si>
    <t>January 11-12, 2020</t>
  </si>
  <si>
    <t>Division II/III</t>
  </si>
  <si>
    <t>Peaks VBC 17 Shane</t>
  </si>
  <si>
    <t>SF Storm 16 Thunderbolt</t>
  </si>
  <si>
    <t>SF Storm 151 Thunder</t>
  </si>
  <si>
    <t>NM Dynami 16U</t>
  </si>
  <si>
    <t>SF Storm 152 Avalanche</t>
  </si>
  <si>
    <t>District 12 161</t>
  </si>
  <si>
    <t>ARVC 13N1 Adidas</t>
  </si>
  <si>
    <t>ARVC 15R2 Adidas</t>
  </si>
  <si>
    <t>NNM Fusion 14U</t>
  </si>
  <si>
    <t>POOL F</t>
  </si>
  <si>
    <t>SF Storm 14 Tsunami</t>
  </si>
  <si>
    <t>DCVA/505 14 Koa</t>
  </si>
  <si>
    <t>DCVA/505 14 Spikers</t>
  </si>
  <si>
    <t>DCVA/505 13 Warriors</t>
  </si>
  <si>
    <t>ARVC RA 13/14 Pink</t>
  </si>
  <si>
    <t>NNM Fusion 13U</t>
  </si>
  <si>
    <t>SEVC 15U</t>
  </si>
  <si>
    <t>SF Storm N 14 Rangers</t>
  </si>
  <si>
    <t>DCVA/505 14 Fuego</t>
  </si>
  <si>
    <t>ARVC RA 13/14 Orange</t>
  </si>
  <si>
    <t>ARVC RA 13/14 Grey</t>
  </si>
  <si>
    <t>SF Storm 132 Pulse</t>
  </si>
  <si>
    <t>SF Storm N 13 Spikers</t>
  </si>
  <si>
    <t>DCVA/505 12 Thunder</t>
  </si>
  <si>
    <t>SF Storm 12 Hurricanes</t>
  </si>
  <si>
    <t>DCVA/505 13 Sundeveils</t>
  </si>
  <si>
    <t>District 12 - 12 Sea Devils</t>
  </si>
  <si>
    <t>SF Storm 11 Lightning</t>
  </si>
  <si>
    <t>Volcano Vista HS Ct. 4</t>
  </si>
  <si>
    <t>Volcano Vista HS Ct. 5</t>
  </si>
  <si>
    <t>Volcano Vista HS Ct. 6</t>
  </si>
  <si>
    <t>ARVC Ct. 1</t>
  </si>
  <si>
    <t>ARVC Ct. 2</t>
  </si>
  <si>
    <t>ARVC Ct. 3</t>
  </si>
  <si>
    <t>Volcano Vista HS</t>
  </si>
  <si>
    <t>II/III</t>
  </si>
  <si>
    <t>NNM Fusion 16U</t>
  </si>
  <si>
    <t>IV</t>
  </si>
  <si>
    <t>F</t>
  </si>
  <si>
    <t>V</t>
  </si>
  <si>
    <t>= Loser of previous match refs.  Regardless of Division</t>
  </si>
  <si>
    <t>3rd Place</t>
  </si>
  <si>
    <t>Division 5</t>
  </si>
  <si>
    <t>ARVC 15N2 Adidas</t>
  </si>
  <si>
    <t>NEVBC 18 Purple</t>
  </si>
  <si>
    <t>NEVBC 18 White</t>
  </si>
  <si>
    <t>NEVBC 16 Purple</t>
  </si>
  <si>
    <t>Volcano Vista HS Ct. 7</t>
  </si>
  <si>
    <t>NEVBC 15 Purple</t>
  </si>
  <si>
    <t>SF Storm 13 Sirens</t>
  </si>
  <si>
    <t>NEVBC 14 Purple</t>
  </si>
  <si>
    <t>NEVBC 12 Purple</t>
  </si>
  <si>
    <t>District 12 - 12 Seadevils</t>
  </si>
  <si>
    <t>ARVC Ct.  2</t>
  </si>
  <si>
    <t>District 12 16U</t>
  </si>
  <si>
    <t>DCVA/505 13 Sundevil</t>
  </si>
  <si>
    <t>Division 2/3</t>
  </si>
  <si>
    <t>Jannuary 11-12, 2020</t>
  </si>
  <si>
    <t>BRONZE Brackets</t>
  </si>
  <si>
    <t>VVHS Ct. 4</t>
  </si>
  <si>
    <t>VVHS Ct. 5</t>
  </si>
  <si>
    <t>VVHS Ct. 6</t>
  </si>
  <si>
    <t>VVHS Ct. 7</t>
  </si>
  <si>
    <t>Bronze</t>
  </si>
  <si>
    <t>Consolation</t>
  </si>
  <si>
    <t>Winners</t>
  </si>
  <si>
    <t>Fieldhouse Ct. 8</t>
  </si>
  <si>
    <t>Fieldhouse Ct. 9</t>
  </si>
  <si>
    <t>M1) 9:00 AM</t>
  </si>
  <si>
    <t>M4) 10:00 AM</t>
  </si>
  <si>
    <t>loser of M3 refs</t>
  </si>
  <si>
    <t>M13) 2:00 PM</t>
  </si>
  <si>
    <t>loser M11 refs</t>
  </si>
  <si>
    <t>M15) 3:00 PM</t>
  </si>
  <si>
    <t>M16) 3:00 PM</t>
  </si>
  <si>
    <t>loser M13 refs</t>
  </si>
  <si>
    <t>loser M14 refs</t>
  </si>
  <si>
    <t>M6) 11:00 AM</t>
  </si>
  <si>
    <t>loser of M6 refs</t>
  </si>
  <si>
    <t>loser of M8 refs</t>
  </si>
  <si>
    <t>Fieldhouse Ct. 10</t>
  </si>
  <si>
    <t>Fieldhouse Ct. 11</t>
  </si>
  <si>
    <t>M2) 10:00 AM</t>
  </si>
  <si>
    <t>loser refs M1 Bronze</t>
  </si>
  <si>
    <t>M3) 11:00 AM</t>
  </si>
  <si>
    <t>loser of M2</t>
  </si>
  <si>
    <t>M4) 12:00 PM</t>
  </si>
  <si>
    <t>loser M7 Silver refs</t>
  </si>
  <si>
    <t>loser M6 Gold refs</t>
  </si>
  <si>
    <t>loser M6 refs</t>
  </si>
  <si>
    <t>loser of Gold M2</t>
  </si>
  <si>
    <t>Division 4</t>
  </si>
  <si>
    <t xml:space="preserve"> SF Storm N 14 Rangers</t>
  </si>
  <si>
    <t>A1)ARVC 12R1 Adidas</t>
  </si>
  <si>
    <t>A2)ARVC RA 12 Red</t>
  </si>
  <si>
    <t>B4 refs ARVC Ct. 2 at 8:00am</t>
  </si>
  <si>
    <t>A3)NEVBC 12 Purple</t>
  </si>
  <si>
    <t>A4)NNM Fusion 14U</t>
  </si>
  <si>
    <t>D1) ARVC 14N1 Adidas</t>
  </si>
  <si>
    <t>D2)SF Storm 16 Thunderbolt</t>
  </si>
  <si>
    <t>D2 refs)SF Storm 16 Thunderbolt</t>
  </si>
  <si>
    <t>D3)NEVBC 16 Purple</t>
  </si>
  <si>
    <t>D4) ARVC 15R2 Adidas</t>
  </si>
  <si>
    <t>D4 refs) ARVC 15R2 Adidas</t>
  </si>
  <si>
    <t>A4)ARVC RA 13/14 White</t>
  </si>
  <si>
    <t>C1)ARVC 15N2 Adidas</t>
  </si>
  <si>
    <t>C2)NEVBC 18 White</t>
  </si>
  <si>
    <t>C3)SF Storm 152 Avalance</t>
  </si>
  <si>
    <t>C4)NNM Fusion 16U</t>
  </si>
  <si>
    <t>C4 refs) NNM Fusion 16U</t>
  </si>
  <si>
    <t>E1)SEVC 15U</t>
  </si>
  <si>
    <t>E2 refs)ARVC RA 13/14 Black</t>
  </si>
  <si>
    <t>E2) ARVC RA 13/14 Black</t>
  </si>
  <si>
    <t>E3)ARVC 12N1 Adidas</t>
  </si>
  <si>
    <t>E4 refs) SF Storm 132 Pulse</t>
  </si>
  <si>
    <t>A1) SF Storm N 14 Rangers</t>
  </si>
  <si>
    <t>A2)ARVC RA 13/14 Orange</t>
  </si>
  <si>
    <t>A3)NEVBC 15 Purple</t>
  </si>
  <si>
    <t>E4)SF Storm 132 Pulse</t>
  </si>
  <si>
    <t>A1)NEVBC 18 Purple</t>
  </si>
  <si>
    <t>A2)NM Dynami 16U</t>
  </si>
  <si>
    <t>B1)ARVC 13N1 Adidas</t>
  </si>
  <si>
    <t>B2)ARVC 15R1 Adidas</t>
  </si>
  <si>
    <t>C2 refs)NEVBC 18 White</t>
  </si>
  <si>
    <t>B3)SF Storm 151 Thunder</t>
  </si>
  <si>
    <t>B4)Peaks VBC 17 Shane</t>
  </si>
  <si>
    <t>A3)District 12 16U</t>
  </si>
  <si>
    <t>B4)SF Storm 11 Lightning</t>
  </si>
  <si>
    <t>B4 refs SF Storm 11 Lightning</t>
  </si>
  <si>
    <t>B1)DCVA/505 12 Thunder</t>
  </si>
  <si>
    <t>B2)ARVC 11N1 Adidas</t>
  </si>
  <si>
    <t>B3)ARVC RA 12 Black</t>
  </si>
  <si>
    <t>A3 refs)NEVBC 12 Purple</t>
  </si>
  <si>
    <t>B4)DCVA/505 13 Warriors</t>
  </si>
  <si>
    <t>B3)ARVC RA 13/14 Red</t>
  </si>
  <si>
    <t>C1)SF Storm 13 Sirens</t>
  </si>
  <si>
    <t>C4)ARVC RA 13/14 Pink</t>
  </si>
  <si>
    <t>F1)ARVC 14R2 Adidas</t>
  </si>
  <si>
    <t>F2)DCVA/505 14 Spikers</t>
  </si>
  <si>
    <t>F3)NNM Fusion 13U</t>
  </si>
  <si>
    <t>F4)NEVBC 14 Purple</t>
  </si>
  <si>
    <t>D1)ARVC 13R1 Adidas</t>
  </si>
  <si>
    <t>D2)SF Storm N 13 Spikers</t>
  </si>
  <si>
    <t>D2 refs)SF Storm N 13 Spikers</t>
  </si>
  <si>
    <t>D3)ARVC RA 13/14 Grey</t>
  </si>
  <si>
    <t>D4 refs)DCVA/505 14 Koa</t>
  </si>
  <si>
    <t>D4)DCVA/505 14 Koa</t>
  </si>
  <si>
    <t>C1)SF Storm 12 Hurricanes</t>
  </si>
  <si>
    <t>C2)District 12 - 12 Sea Devils</t>
  </si>
  <si>
    <t>C2 refs)District 12 - 12 Sea Devils</t>
  </si>
  <si>
    <t>C3)ARVC RA 12 White</t>
  </si>
  <si>
    <t>C4)DCVA/505 13 Sundevil</t>
  </si>
  <si>
    <t>C2)ARVC 14R1 Adidas</t>
  </si>
  <si>
    <t>C3)DCVA/505 14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</si>
</sst>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</borders>
  <cellStyleXfs count="27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5" xfId="0" quotePrefix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17" fillId="0" borderId="0" xfId="0" applyFont="1" applyAlignment="1"/>
    <xf numFmtId="0" fontId="3" fillId="2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99" quotePrefix="1" applyFont="1" applyBorder="1" applyAlignment="1"/>
    <xf numFmtId="0" fontId="5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" fontId="8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99"/>
    <xf numFmtId="14" fontId="5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17" fillId="0" borderId="0" xfId="99" applyNumberFormat="1" applyFont="1" applyAlignment="1"/>
    <xf numFmtId="0" fontId="4" fillId="0" borderId="0" xfId="99" applyFont="1" applyAlignment="1">
      <alignment horizontal="center"/>
    </xf>
    <xf numFmtId="0" fontId="27" fillId="0" borderId="0" xfId="99" applyFont="1"/>
    <xf numFmtId="0" fontId="18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/>
    </xf>
    <xf numFmtId="0" fontId="18" fillId="0" borderId="16" xfId="99" applyFont="1" applyFill="1" applyBorder="1" applyAlignment="1">
      <alignment horizontal="center"/>
    </xf>
    <xf numFmtId="0" fontId="18" fillId="0" borderId="21" xfId="99" applyFont="1" applyFill="1" applyBorder="1" applyAlignment="1">
      <alignment horizontal="center" vertical="top"/>
    </xf>
    <xf numFmtId="0" fontId="18" fillId="0" borderId="10" xfId="99" applyFont="1" applyBorder="1" applyAlignment="1">
      <alignment horizontal="center"/>
    </xf>
    <xf numFmtId="14" fontId="18" fillId="0" borderId="10" xfId="99" applyNumberFormat="1" applyFont="1" applyBorder="1" applyAlignment="1">
      <alignment horizontal="center"/>
    </xf>
    <xf numFmtId="0" fontId="18" fillId="0" borderId="23" xfId="99" applyFont="1" applyFill="1" applyBorder="1" applyAlignment="1">
      <alignment horizontal="center"/>
    </xf>
    <xf numFmtId="0" fontId="18" fillId="0" borderId="16" xfId="99" applyFont="1" applyBorder="1" applyAlignment="1">
      <alignment horizontal="center"/>
    </xf>
    <xf numFmtId="0" fontId="28" fillId="0" borderId="10" xfId="99" applyFont="1" applyFill="1" applyBorder="1" applyAlignment="1">
      <alignment horizontal="center"/>
    </xf>
    <xf numFmtId="0" fontId="18" fillId="0" borderId="26" xfId="99" applyFont="1" applyBorder="1" applyAlignment="1">
      <alignment horizontal="center"/>
    </xf>
    <xf numFmtId="0" fontId="18" fillId="0" borderId="26" xfId="99" applyFont="1" applyFill="1" applyBorder="1" applyAlignment="1">
      <alignment horizontal="center"/>
    </xf>
    <xf numFmtId="0" fontId="18" fillId="0" borderId="8" xfId="99" applyFont="1" applyBorder="1" applyAlignment="1">
      <alignment horizontal="center"/>
    </xf>
    <xf numFmtId="0" fontId="18" fillId="0" borderId="22" xfId="99" applyFont="1" applyBorder="1" applyAlignment="1">
      <alignment horizontal="center"/>
    </xf>
    <xf numFmtId="14" fontId="18" fillId="0" borderId="8" xfId="99" applyNumberFormat="1" applyFont="1" applyFill="1" applyBorder="1" applyAlignment="1">
      <alignment horizontal="center"/>
    </xf>
    <xf numFmtId="0" fontId="29" fillId="0" borderId="25" xfId="99" applyFont="1" applyFill="1" applyBorder="1" applyAlignment="1">
      <alignment horizontal="center"/>
    </xf>
    <xf numFmtId="0" fontId="30" fillId="4" borderId="8" xfId="99" applyFont="1" applyFill="1" applyBorder="1" applyAlignment="1">
      <alignment horizontal="center"/>
    </xf>
    <xf numFmtId="0" fontId="18" fillId="0" borderId="9" xfId="99" applyFont="1" applyBorder="1" applyAlignment="1">
      <alignment horizontal="center"/>
    </xf>
    <xf numFmtId="0" fontId="30" fillId="0" borderId="25" xfId="99" applyFont="1" applyFill="1" applyBorder="1" applyAlignment="1">
      <alignment horizontal="center"/>
    </xf>
    <xf numFmtId="14" fontId="18" fillId="0" borderId="9" xfId="99" applyNumberFormat="1" applyFont="1" applyBorder="1" applyAlignment="1">
      <alignment horizontal="center"/>
    </xf>
    <xf numFmtId="0" fontId="18" fillId="0" borderId="0" xfId="99" applyFont="1" applyBorder="1" applyAlignment="1">
      <alignment horizontal="center" vertical="top"/>
    </xf>
    <xf numFmtId="0" fontId="18" fillId="0" borderId="23" xfId="99" applyFont="1" applyBorder="1" applyAlignment="1">
      <alignment horizontal="center"/>
    </xf>
    <xf numFmtId="0" fontId="30" fillId="0" borderId="9" xfId="99" applyFont="1" applyBorder="1" applyAlignment="1">
      <alignment horizontal="center"/>
    </xf>
    <xf numFmtId="0" fontId="18" fillId="0" borderId="0" xfId="99" applyFont="1" applyBorder="1" applyAlignment="1">
      <alignment horizontal="center" vertical="center"/>
    </xf>
    <xf numFmtId="0" fontId="30" fillId="0" borderId="10" xfId="99" applyFont="1" applyBorder="1" applyAlignment="1">
      <alignment horizontal="center"/>
    </xf>
    <xf numFmtId="0" fontId="30" fillId="0" borderId="8" xfId="99" applyFont="1" applyFill="1" applyBorder="1" applyAlignment="1">
      <alignment horizontal="center"/>
    </xf>
    <xf numFmtId="0" fontId="4" fillId="0" borderId="0" xfId="99" applyFont="1" applyBorder="1" applyAlignment="1">
      <alignment horizontal="center"/>
    </xf>
    <xf numFmtId="0" fontId="18" fillId="0" borderId="20" xfId="99" applyFont="1" applyBorder="1" applyAlignment="1">
      <alignment horizontal="center"/>
    </xf>
    <xf numFmtId="0" fontId="18" fillId="0" borderId="0" xfId="99" applyFont="1" applyFill="1" applyBorder="1" applyAlignment="1">
      <alignment horizontal="center" vertical="top"/>
    </xf>
    <xf numFmtId="0" fontId="4" fillId="0" borderId="0" xfId="99" applyFont="1" applyFill="1" applyBorder="1" applyAlignment="1">
      <alignment horizontal="center"/>
    </xf>
    <xf numFmtId="0" fontId="4" fillId="2" borderId="0" xfId="99" applyFont="1" applyFill="1" applyBorder="1" applyAlignment="1">
      <alignment horizontal="center"/>
    </xf>
    <xf numFmtId="0" fontId="12" fillId="0" borderId="0" xfId="99" applyFill="1" applyBorder="1"/>
    <xf numFmtId="0" fontId="7" fillId="0" borderId="0" xfId="99" applyFont="1" applyFill="1" applyBorder="1" applyAlignment="1">
      <alignment horizontal="center"/>
    </xf>
    <xf numFmtId="18" fontId="4" fillId="0" borderId="0" xfId="99" applyNumberFormat="1" applyFont="1" applyFill="1" applyBorder="1" applyAlignment="1">
      <alignment horizontal="center"/>
    </xf>
    <xf numFmtId="0" fontId="18" fillId="0" borderId="0" xfId="99" quotePrefix="1" applyFont="1" applyFill="1" applyBorder="1"/>
    <xf numFmtId="0" fontId="18" fillId="0" borderId="24" xfId="99" applyFont="1" applyBorder="1" applyAlignment="1">
      <alignment horizontal="center"/>
    </xf>
    <xf numFmtId="0" fontId="30" fillId="0" borderId="0" xfId="99" applyFont="1" applyBorder="1" applyAlignment="1">
      <alignment horizontal="center"/>
    </xf>
    <xf numFmtId="0" fontId="30" fillId="0" borderId="0" xfId="99" applyFont="1" applyFill="1" applyBorder="1" applyAlignment="1">
      <alignment horizontal="center"/>
    </xf>
    <xf numFmtId="0" fontId="28" fillId="0" borderId="0" xfId="99" applyFont="1" applyFill="1" applyBorder="1" applyAlignment="1">
      <alignment horizontal="center"/>
    </xf>
    <xf numFmtId="0" fontId="30" fillId="5" borderId="9" xfId="99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4" fontId="18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8" fillId="0" borderId="27" xfId="99" applyFont="1" applyFill="1" applyBorder="1" applyAlignment="1">
      <alignment horizontal="center"/>
    </xf>
    <xf numFmtId="14" fontId="18" fillId="0" borderId="17" xfId="99" applyNumberFormat="1" applyFont="1" applyFill="1" applyBorder="1" applyAlignment="1">
      <alignment horizontal="center"/>
    </xf>
    <xf numFmtId="0" fontId="29" fillId="0" borderId="28" xfId="99" applyFont="1" applyFill="1" applyBorder="1" applyAlignment="1">
      <alignment horizontal="center"/>
    </xf>
    <xf numFmtId="0" fontId="18" fillId="0" borderId="29" xfId="99" applyFont="1" applyBorder="1" applyAlignment="1">
      <alignment horizontal="center"/>
    </xf>
    <xf numFmtId="0" fontId="30" fillId="0" borderId="17" xfId="99" applyFont="1" applyFill="1" applyBorder="1" applyAlignment="1">
      <alignment horizontal="center"/>
    </xf>
    <xf numFmtId="0" fontId="18" fillId="0" borderId="30" xfId="99" applyFont="1" applyBorder="1" applyAlignment="1">
      <alignment horizontal="center"/>
    </xf>
    <xf numFmtId="0" fontId="30" fillId="0" borderId="19" xfId="99" applyFont="1" applyFill="1" applyBorder="1" applyAlignment="1">
      <alignment horizontal="center"/>
    </xf>
    <xf numFmtId="14" fontId="18" fillId="0" borderId="30" xfId="99" applyNumberFormat="1" applyFont="1" applyBorder="1" applyAlignment="1">
      <alignment horizontal="center"/>
    </xf>
    <xf numFmtId="14" fontId="18" fillId="0" borderId="0" xfId="99" applyNumberFormat="1" applyFont="1" applyBorder="1" applyAlignment="1">
      <alignment horizontal="center"/>
    </xf>
    <xf numFmtId="0" fontId="27" fillId="0" borderId="28" xfId="99" applyFont="1" applyBorder="1"/>
    <xf numFmtId="0" fontId="30" fillId="0" borderId="30" xfId="99" applyFont="1" applyBorder="1" applyAlignment="1">
      <alignment horizontal="center"/>
    </xf>
    <xf numFmtId="0" fontId="18" fillId="0" borderId="29" xfId="99" applyFont="1" applyBorder="1" applyAlignment="1">
      <alignment horizontal="center" vertical="center"/>
    </xf>
    <xf numFmtId="0" fontId="18" fillId="0" borderId="28" xfId="99" applyFont="1" applyBorder="1" applyAlignment="1">
      <alignment horizontal="center"/>
    </xf>
    <xf numFmtId="0" fontId="18" fillId="0" borderId="30" xfId="99" applyFont="1" applyBorder="1" applyAlignment="1">
      <alignment horizontal="center" vertical="center"/>
    </xf>
    <xf numFmtId="0" fontId="30" fillId="6" borderId="17" xfId="99" applyFont="1" applyFill="1" applyBorder="1" applyAlignment="1">
      <alignment horizontal="center"/>
    </xf>
    <xf numFmtId="0" fontId="18" fillId="0" borderId="31" xfId="99" applyFont="1" applyBorder="1" applyAlignment="1">
      <alignment horizontal="center"/>
    </xf>
    <xf numFmtId="0" fontId="18" fillId="0" borderId="32" xfId="99" applyFont="1" applyBorder="1" applyAlignment="1">
      <alignment horizontal="center"/>
    </xf>
    <xf numFmtId="14" fontId="18" fillId="0" borderId="32" xfId="99" applyNumberFormat="1" applyFont="1" applyBorder="1" applyAlignment="1">
      <alignment horizontal="center"/>
    </xf>
    <xf numFmtId="0" fontId="27" fillId="0" borderId="30" xfId="99" applyFont="1" applyBorder="1"/>
    <xf numFmtId="0" fontId="30" fillId="0" borderId="32" xfId="99" applyFont="1" applyBorder="1" applyAlignment="1">
      <alignment horizontal="center"/>
    </xf>
    <xf numFmtId="0" fontId="18" fillId="0" borderId="18" xfId="99" applyFont="1" applyBorder="1" applyAlignment="1">
      <alignment horizontal="center"/>
    </xf>
    <xf numFmtId="0" fontId="18" fillId="6" borderId="0" xfId="99" applyFont="1" applyFill="1" applyBorder="1" applyAlignment="1">
      <alignment horizontal="center" vertical="top"/>
    </xf>
    <xf numFmtId="0" fontId="4" fillId="5" borderId="0" xfId="99" applyFont="1" applyFill="1" applyBorder="1" applyAlignment="1">
      <alignment horizontal="center"/>
    </xf>
    <xf numFmtId="0" fontId="4" fillId="0" borderId="0" xfId="99" quotePrefix="1" applyFont="1" applyBorder="1" applyAlignment="1">
      <alignment horizontal="left"/>
    </xf>
    <xf numFmtId="14" fontId="17" fillId="0" borderId="0" xfId="0" applyNumberFormat="1" applyFont="1" applyAlignment="1">
      <alignment horizontal="right"/>
    </xf>
    <xf numFmtId="14" fontId="17" fillId="0" borderId="0" xfId="0" applyNumberFormat="1" applyFont="1" applyAlignment="1">
      <alignment horizontal="center"/>
    </xf>
    <xf numFmtId="14" fontId="17" fillId="0" borderId="0" xfId="0" applyNumberFormat="1" applyFont="1" applyFill="1" applyAlignment="1">
      <alignment horizontal="center"/>
    </xf>
    <xf numFmtId="14" fontId="17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16" xfId="0" applyFont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20" fontId="17" fillId="0" borderId="0" xfId="0" applyNumberFormat="1" applyFont="1" applyBorder="1" applyAlignment="1">
      <alignment horizontal="center"/>
    </xf>
    <xf numFmtId="0" fontId="17" fillId="4" borderId="0" xfId="0" applyFont="1" applyFill="1" applyBorder="1" applyAlignment="1">
      <alignment horizontal="center" vertical="top"/>
    </xf>
    <xf numFmtId="0" fontId="17" fillId="0" borderId="22" xfId="0" applyFont="1" applyBorder="1" applyAlignment="1">
      <alignment horizontal="center"/>
    </xf>
    <xf numFmtId="14" fontId="17" fillId="0" borderId="9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/>
    </xf>
    <xf numFmtId="0" fontId="28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14" fontId="28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4" fontId="28" fillId="0" borderId="10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14" fontId="17" fillId="0" borderId="10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18" fontId="4" fillId="4" borderId="0" xfId="0" applyNumberFormat="1" applyFont="1" applyFill="1" applyBorder="1" applyAlignment="1">
      <alignment horizontal="center"/>
    </xf>
    <xf numFmtId="0" fontId="18" fillId="0" borderId="0" xfId="0" quotePrefix="1" applyFont="1" applyFill="1" applyBorder="1"/>
    <xf numFmtId="0" fontId="30" fillId="0" borderId="32" xfId="99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27" fillId="0" borderId="0" xfId="0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Alignment="1"/>
    <xf numFmtId="0" fontId="18" fillId="0" borderId="0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18" fontId="18" fillId="0" borderId="34" xfId="0" applyNumberFormat="1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14" fontId="18" fillId="0" borderId="34" xfId="0" applyNumberFormat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30" fillId="4" borderId="34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18" fontId="18" fillId="0" borderId="36" xfId="0" applyNumberFormat="1" applyFont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18" fontId="18" fillId="0" borderId="10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top"/>
    </xf>
    <xf numFmtId="14" fontId="18" fillId="0" borderId="1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8" fontId="18" fillId="0" borderId="9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4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/>
    </xf>
    <xf numFmtId="0" fontId="18" fillId="0" borderId="40" xfId="0" applyFont="1" applyBorder="1" applyAlignment="1">
      <alignment horizontal="center"/>
    </xf>
    <xf numFmtId="0" fontId="27" fillId="0" borderId="0" xfId="0" applyFont="1" applyFill="1" applyBorder="1"/>
    <xf numFmtId="0" fontId="4" fillId="0" borderId="0" xfId="0" applyFont="1" applyBorder="1"/>
    <xf numFmtId="18" fontId="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14" fontId="18" fillId="0" borderId="0" xfId="99" applyNumberFormat="1" applyFont="1" applyFill="1" applyBorder="1" applyAlignment="1">
      <alignment horizontal="center"/>
    </xf>
    <xf numFmtId="0" fontId="18" fillId="0" borderId="21" xfId="99" applyFont="1" applyBorder="1" applyAlignment="1">
      <alignment horizontal="center"/>
    </xf>
    <xf numFmtId="14" fontId="18" fillId="0" borderId="25" xfId="99" applyNumberFormat="1" applyFont="1" applyBorder="1" applyAlignment="1">
      <alignment horizontal="center"/>
    </xf>
    <xf numFmtId="0" fontId="18" fillId="0" borderId="24" xfId="99" applyFont="1" applyBorder="1" applyAlignment="1">
      <alignment horizontal="center" vertical="top"/>
    </xf>
    <xf numFmtId="14" fontId="18" fillId="5" borderId="0" xfId="99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30" fillId="4" borderId="17" xfId="99" applyFont="1" applyFill="1" applyBorder="1" applyAlignment="1">
      <alignment horizontal="center"/>
    </xf>
    <xf numFmtId="0" fontId="18" fillId="5" borderId="0" xfId="99" applyFont="1" applyFill="1" applyAlignment="1">
      <alignment horizontal="center"/>
    </xf>
    <xf numFmtId="0" fontId="18" fillId="5" borderId="0" xfId="99" applyFont="1" applyFill="1" applyBorder="1" applyAlignment="1">
      <alignment horizontal="center"/>
    </xf>
    <xf numFmtId="0" fontId="18" fillId="4" borderId="16" xfId="99" applyFont="1" applyFill="1" applyBorder="1" applyAlignment="1">
      <alignment horizontal="center"/>
    </xf>
    <xf numFmtId="0" fontId="30" fillId="5" borderId="30" xfId="99" applyFont="1" applyFill="1" applyBorder="1" applyAlignment="1">
      <alignment horizontal="center"/>
    </xf>
    <xf numFmtId="0" fontId="18" fillId="5" borderId="0" xfId="99" applyFont="1" applyFill="1" applyBorder="1" applyAlignment="1">
      <alignment horizontal="center" vertical="top"/>
    </xf>
    <xf numFmtId="0" fontId="30" fillId="5" borderId="10" xfId="99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1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" fillId="0" borderId="0" xfId="99" applyFont="1" applyAlignment="1">
      <alignment horizontal="center"/>
    </xf>
    <xf numFmtId="0" fontId="0" fillId="0" borderId="0" xfId="0" applyAlignment="1"/>
    <xf numFmtId="14" fontId="26" fillId="0" borderId="0" xfId="99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99" applyFont="1" applyAlignment="1">
      <alignment horizontal="center"/>
    </xf>
    <xf numFmtId="14" fontId="18" fillId="0" borderId="0" xfId="99" applyNumberFormat="1" applyFont="1" applyAlignment="1">
      <alignment horizontal="center"/>
    </xf>
  </cellXfs>
  <cellStyles count="2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Normal" xfId="0" builtinId="0"/>
    <cellStyle name="Normal 2" xfId="99" xr:uid="{00000000-0005-0000-0000-000015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0"/>
  <sheetViews>
    <sheetView tabSelected="1" workbookViewId="0">
      <selection activeCell="F15" sqref="F15"/>
    </sheetView>
  </sheetViews>
  <sheetFormatPr baseColWidth="10" defaultColWidth="8.83203125" defaultRowHeight="16" x14ac:dyDescent="0.2"/>
  <cols>
    <col min="1" max="2" width="37.5" bestFit="1" customWidth="1"/>
    <col min="3" max="3" width="37.1640625" bestFit="1" customWidth="1"/>
    <col min="4" max="4" width="37.33203125" customWidth="1"/>
    <col min="6" max="6" width="21.6640625" customWidth="1"/>
    <col min="7" max="7" width="23.1640625" customWidth="1"/>
    <col min="8" max="8" width="21.6640625" customWidth="1"/>
  </cols>
  <sheetData>
    <row r="1" spans="1:4" s="3" customFormat="1" ht="20" x14ac:dyDescent="0.2">
      <c r="B1" s="2" t="s">
        <v>7</v>
      </c>
    </row>
    <row r="2" spans="1:4" s="3" customFormat="1" ht="18" x14ac:dyDescent="0.2">
      <c r="B2" s="1" t="s">
        <v>106</v>
      </c>
    </row>
    <row r="3" spans="1:4" s="3" customFormat="1" ht="18" x14ac:dyDescent="0.2">
      <c r="B3" s="1"/>
    </row>
    <row r="4" spans="1:4" s="3" customFormat="1" ht="18" x14ac:dyDescent="0.2">
      <c r="A4" s="38" t="s">
        <v>0</v>
      </c>
      <c r="C4" s="37" t="s">
        <v>1</v>
      </c>
    </row>
    <row r="5" spans="1:4" s="3" customFormat="1" ht="18" x14ac:dyDescent="0.2">
      <c r="A5" s="34" t="s">
        <v>63</v>
      </c>
      <c r="C5" s="34" t="s">
        <v>64</v>
      </c>
    </row>
    <row r="6" spans="1:4" s="3" customFormat="1" ht="18" x14ac:dyDescent="0.2">
      <c r="A6" s="35" t="s">
        <v>8</v>
      </c>
      <c r="C6" s="36" t="s">
        <v>9</v>
      </c>
    </row>
    <row r="7" spans="1:4" s="3" customFormat="1" ht="18" x14ac:dyDescent="0.2">
      <c r="A7" s="38"/>
      <c r="C7" s="37"/>
    </row>
    <row r="8" spans="1:4" x14ac:dyDescent="0.2">
      <c r="A8" s="4"/>
      <c r="B8" s="31"/>
      <c r="C8" s="5"/>
    </row>
    <row r="9" spans="1:4" ht="18" x14ac:dyDescent="0.2">
      <c r="A9" s="33" t="s">
        <v>107</v>
      </c>
      <c r="B9" s="47" t="s">
        <v>107</v>
      </c>
      <c r="C9" s="47" t="s">
        <v>107</v>
      </c>
      <c r="D9" s="105" t="s">
        <v>107</v>
      </c>
    </row>
    <row r="10" spans="1:4" x14ac:dyDescent="0.2">
      <c r="A10" s="9" t="s">
        <v>47</v>
      </c>
      <c r="B10" s="9" t="s">
        <v>47</v>
      </c>
      <c r="C10" s="9" t="s">
        <v>47</v>
      </c>
      <c r="D10" s="9" t="s">
        <v>47</v>
      </c>
    </row>
    <row r="11" spans="1:4" x14ac:dyDescent="0.2">
      <c r="A11" s="6" t="s">
        <v>136</v>
      </c>
      <c r="B11" s="6" t="s">
        <v>137</v>
      </c>
      <c r="C11" s="6" t="s">
        <v>138</v>
      </c>
      <c r="D11" s="6" t="s">
        <v>155</v>
      </c>
    </row>
    <row r="12" spans="1:4" x14ac:dyDescent="0.2">
      <c r="A12" s="7" t="s">
        <v>2</v>
      </c>
      <c r="B12" s="7" t="s">
        <v>4</v>
      </c>
      <c r="C12" s="7" t="s">
        <v>5</v>
      </c>
      <c r="D12" s="7" t="s">
        <v>52</v>
      </c>
    </row>
    <row r="13" spans="1:4" x14ac:dyDescent="0.2">
      <c r="A13" s="108" t="s">
        <v>152</v>
      </c>
      <c r="B13" s="108" t="s">
        <v>108</v>
      </c>
      <c r="C13" s="53" t="s">
        <v>151</v>
      </c>
      <c r="D13" s="53" t="s">
        <v>109</v>
      </c>
    </row>
    <row r="14" spans="1:4" x14ac:dyDescent="0.2">
      <c r="A14" s="108" t="s">
        <v>111</v>
      </c>
      <c r="B14" s="108" t="s">
        <v>110</v>
      </c>
      <c r="C14" s="108" t="s">
        <v>144</v>
      </c>
      <c r="D14" s="53" t="s">
        <v>154</v>
      </c>
    </row>
    <row r="15" spans="1:4" x14ac:dyDescent="0.2">
      <c r="A15" s="108" t="s">
        <v>113</v>
      </c>
      <c r="B15" s="108" t="s">
        <v>11</v>
      </c>
      <c r="C15" s="108" t="s">
        <v>153</v>
      </c>
      <c r="D15" s="108" t="s">
        <v>62</v>
      </c>
    </row>
    <row r="16" spans="1:4" x14ac:dyDescent="0.2">
      <c r="A16" s="108" t="s">
        <v>116</v>
      </c>
      <c r="B16" s="108" t="s">
        <v>114</v>
      </c>
      <c r="C16" s="53" t="s">
        <v>112</v>
      </c>
      <c r="D16" s="108" t="s">
        <v>115</v>
      </c>
    </row>
    <row r="17" spans="1:3" s="3" customFormat="1" ht="18" x14ac:dyDescent="0.2">
      <c r="A17" s="249"/>
      <c r="B17" s="249"/>
      <c r="C17" s="249"/>
    </row>
    <row r="18" spans="1:3" s="3" customFormat="1" ht="18" x14ac:dyDescent="0.2">
      <c r="A18" s="105" t="s">
        <v>3</v>
      </c>
      <c r="B18" s="118" t="s">
        <v>3</v>
      </c>
      <c r="C18" s="118" t="s">
        <v>3</v>
      </c>
    </row>
    <row r="19" spans="1:3" x14ac:dyDescent="0.2">
      <c r="A19" s="9" t="s">
        <v>47</v>
      </c>
      <c r="B19" s="117" t="s">
        <v>10</v>
      </c>
      <c r="C19" s="117" t="s">
        <v>10</v>
      </c>
    </row>
    <row r="20" spans="1:3" x14ac:dyDescent="0.2">
      <c r="A20" s="6" t="s">
        <v>139</v>
      </c>
      <c r="B20" s="116" t="s">
        <v>136</v>
      </c>
      <c r="C20" s="116" t="s">
        <v>137</v>
      </c>
    </row>
    <row r="21" spans="1:3" x14ac:dyDescent="0.2">
      <c r="A21" s="7" t="s">
        <v>2</v>
      </c>
      <c r="B21" s="119" t="s">
        <v>4</v>
      </c>
      <c r="C21" s="119" t="s">
        <v>5</v>
      </c>
    </row>
    <row r="22" spans="1:3" x14ac:dyDescent="0.2">
      <c r="A22" s="108" t="s">
        <v>156</v>
      </c>
      <c r="B22" s="120" t="s">
        <v>118</v>
      </c>
      <c r="C22" s="120" t="s">
        <v>12</v>
      </c>
    </row>
    <row r="23" spans="1:3" x14ac:dyDescent="0.2">
      <c r="A23" s="108" t="s">
        <v>125</v>
      </c>
      <c r="B23" s="120" t="s">
        <v>68</v>
      </c>
      <c r="C23" s="120" t="s">
        <v>126</v>
      </c>
    </row>
    <row r="24" spans="1:3" x14ac:dyDescent="0.2">
      <c r="A24" s="108" t="s">
        <v>127</v>
      </c>
      <c r="B24" s="120" t="s">
        <v>121</v>
      </c>
      <c r="C24" s="120" t="s">
        <v>157</v>
      </c>
    </row>
    <row r="25" spans="1:3" x14ac:dyDescent="0.2">
      <c r="A25" s="191" t="s">
        <v>70</v>
      </c>
      <c r="B25" s="120" t="s">
        <v>72</v>
      </c>
      <c r="C25" s="120" t="s">
        <v>122</v>
      </c>
    </row>
    <row r="26" spans="1:3" x14ac:dyDescent="0.2">
      <c r="A26" s="4"/>
      <c r="B26" s="4"/>
      <c r="C26" s="4"/>
    </row>
    <row r="27" spans="1:3" s="3" customFormat="1" ht="18" x14ac:dyDescent="0.2">
      <c r="A27" s="118" t="s">
        <v>3</v>
      </c>
      <c r="B27" s="47" t="s">
        <v>3</v>
      </c>
      <c r="C27" s="118" t="s">
        <v>3</v>
      </c>
    </row>
    <row r="28" spans="1:3" x14ac:dyDescent="0.2">
      <c r="A28" s="117" t="s">
        <v>10</v>
      </c>
      <c r="B28" s="9" t="s">
        <v>47</v>
      </c>
      <c r="C28" s="117" t="s">
        <v>10</v>
      </c>
    </row>
    <row r="29" spans="1:3" x14ac:dyDescent="0.2">
      <c r="A29" s="116" t="s">
        <v>139</v>
      </c>
      <c r="B29" s="6" t="s">
        <v>140</v>
      </c>
      <c r="C29" s="116" t="s">
        <v>138</v>
      </c>
    </row>
    <row r="30" spans="1:3" x14ac:dyDescent="0.2">
      <c r="A30" s="119" t="s">
        <v>52</v>
      </c>
      <c r="B30" s="7" t="s">
        <v>73</v>
      </c>
      <c r="C30" s="119" t="s">
        <v>117</v>
      </c>
    </row>
    <row r="31" spans="1:3" x14ac:dyDescent="0.2">
      <c r="A31" s="120" t="s">
        <v>119</v>
      </c>
      <c r="B31" s="108" t="s">
        <v>124</v>
      </c>
      <c r="C31" s="120" t="s">
        <v>158</v>
      </c>
    </row>
    <row r="32" spans="1:3" x14ac:dyDescent="0.2">
      <c r="A32" s="120" t="s">
        <v>13</v>
      </c>
      <c r="B32" s="108" t="s">
        <v>71</v>
      </c>
      <c r="C32" s="120" t="s">
        <v>69</v>
      </c>
    </row>
    <row r="33" spans="1:3" x14ac:dyDescent="0.2">
      <c r="A33" s="120" t="s">
        <v>128</v>
      </c>
      <c r="B33" s="108" t="s">
        <v>67</v>
      </c>
      <c r="C33" s="120" t="s">
        <v>120</v>
      </c>
    </row>
    <row r="34" spans="1:3" s="11" customFormat="1" ht="15" customHeight="1" x14ac:dyDescent="0.2">
      <c r="A34" s="120" t="s">
        <v>130</v>
      </c>
      <c r="B34" s="53" t="s">
        <v>129</v>
      </c>
      <c r="C34" s="120" t="s">
        <v>123</v>
      </c>
    </row>
    <row r="36" spans="1:3" ht="18" x14ac:dyDescent="0.2">
      <c r="A36" s="105" t="s">
        <v>6</v>
      </c>
      <c r="B36" s="118" t="s">
        <v>6</v>
      </c>
      <c r="C36" s="118" t="s">
        <v>6</v>
      </c>
    </row>
    <row r="37" spans="1:3" x14ac:dyDescent="0.2">
      <c r="A37" s="9" t="s">
        <v>47</v>
      </c>
      <c r="B37" s="117" t="s">
        <v>10</v>
      </c>
      <c r="C37" s="117" t="s">
        <v>10</v>
      </c>
    </row>
    <row r="38" spans="1:3" x14ac:dyDescent="0.2">
      <c r="A38" s="6" t="s">
        <v>141</v>
      </c>
      <c r="B38" s="116" t="s">
        <v>141</v>
      </c>
      <c r="C38" s="116" t="s">
        <v>161</v>
      </c>
    </row>
    <row r="39" spans="1:3" x14ac:dyDescent="0.2">
      <c r="A39" s="7" t="s">
        <v>2</v>
      </c>
      <c r="B39" s="119" t="s">
        <v>4</v>
      </c>
      <c r="C39" s="119" t="s">
        <v>5</v>
      </c>
    </row>
    <row r="40" spans="1:3" x14ac:dyDescent="0.2">
      <c r="A40" s="108" t="s">
        <v>14</v>
      </c>
      <c r="B40" s="120" t="s">
        <v>131</v>
      </c>
      <c r="C40" s="120" t="s">
        <v>132</v>
      </c>
    </row>
    <row r="41" spans="1:3" x14ac:dyDescent="0.2">
      <c r="A41" s="108" t="s">
        <v>159</v>
      </c>
      <c r="B41" s="120" t="s">
        <v>74</v>
      </c>
      <c r="C41" s="120" t="s">
        <v>160</v>
      </c>
    </row>
    <row r="42" spans="1:3" x14ac:dyDescent="0.2">
      <c r="A42" s="108" t="s">
        <v>75</v>
      </c>
      <c r="B42" s="120" t="s">
        <v>61</v>
      </c>
      <c r="C42" s="120" t="s">
        <v>133</v>
      </c>
    </row>
    <row r="43" spans="1:3" s="12" customFormat="1" ht="15" customHeight="1" x14ac:dyDescent="0.2">
      <c r="A43" s="108"/>
      <c r="B43" s="120" t="s">
        <v>135</v>
      </c>
      <c r="C43" s="120" t="s">
        <v>76</v>
      </c>
    </row>
    <row r="44" spans="1:3" ht="16" customHeight="1" x14ac:dyDescent="0.2"/>
    <row r="45" spans="1:3" x14ac:dyDescent="0.2">
      <c r="A45" s="55"/>
      <c r="B45" s="55"/>
    </row>
    <row r="46" spans="1:3" x14ac:dyDescent="0.2">
      <c r="A46" s="56"/>
      <c r="B46" s="56"/>
    </row>
    <row r="47" spans="1:3" x14ac:dyDescent="0.2">
      <c r="A47" s="57"/>
      <c r="B47" s="57" t="s">
        <v>16</v>
      </c>
    </row>
    <row r="48" spans="1:3" x14ac:dyDescent="0.2">
      <c r="A48" s="51"/>
      <c r="B48" s="51"/>
    </row>
    <row r="49" spans="1:3" x14ac:dyDescent="0.2">
      <c r="A49" s="51"/>
      <c r="B49" s="51"/>
    </row>
    <row r="50" spans="1:3" x14ac:dyDescent="0.2">
      <c r="A50" s="51"/>
      <c r="B50" s="51"/>
    </row>
    <row r="51" spans="1:3" x14ac:dyDescent="0.2">
      <c r="A51" s="51"/>
      <c r="B51" s="51"/>
    </row>
    <row r="52" spans="1:3" x14ac:dyDescent="0.2">
      <c r="A52" s="5"/>
      <c r="B52" s="5"/>
      <c r="C52" t="s">
        <v>16</v>
      </c>
    </row>
    <row r="53" spans="1:3" ht="18" x14ac:dyDescent="0.2">
      <c r="A53" s="54"/>
      <c r="B53" s="54"/>
    </row>
    <row r="54" spans="1:3" x14ac:dyDescent="0.2">
      <c r="A54" s="55"/>
      <c r="B54" s="55"/>
    </row>
    <row r="55" spans="1:3" x14ac:dyDescent="0.2">
      <c r="A55" s="56"/>
      <c r="B55" s="56"/>
    </row>
    <row r="56" spans="1:3" x14ac:dyDescent="0.2">
      <c r="A56" s="57"/>
      <c r="B56" s="57"/>
    </row>
    <row r="57" spans="1:3" x14ac:dyDescent="0.2">
      <c r="A57" s="51"/>
      <c r="B57" s="51"/>
    </row>
    <row r="58" spans="1:3" x14ac:dyDescent="0.2">
      <c r="A58" s="51"/>
      <c r="B58" s="51"/>
    </row>
    <row r="59" spans="1:3" x14ac:dyDescent="0.2">
      <c r="A59" s="51"/>
      <c r="B59" s="51"/>
    </row>
    <row r="60" spans="1:3" x14ac:dyDescent="0.2">
      <c r="A60" s="51"/>
      <c r="B60" s="51"/>
    </row>
  </sheetData>
  <mergeCells count="1">
    <mergeCell ref="A17:C17"/>
  </mergeCells>
  <phoneticPr fontId="14" type="noConversion"/>
  <printOptions horizontalCentered="1" verticalCentered="1"/>
  <pageMargins left="0.2" right="0.2" top="0.2" bottom="0.2" header="0.5" footer="0.5"/>
  <pageSetup scale="72" orientation="landscape" horizontalDpi="0" verticalDpi="0" copies="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2"/>
  <sheetViews>
    <sheetView topLeftCell="A8"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F3" s="13"/>
      <c r="G3" s="13"/>
      <c r="H3" s="51"/>
    </row>
    <row r="4" spans="1:12" s="16" customFormat="1" x14ac:dyDescent="0.2">
      <c r="A4" s="15" t="s">
        <v>17</v>
      </c>
      <c r="B4" s="16" t="s">
        <v>142</v>
      </c>
      <c r="H4" s="51"/>
    </row>
    <row r="5" spans="1:12" s="16" customFormat="1" x14ac:dyDescent="0.2">
      <c r="A5" s="15" t="s">
        <v>18</v>
      </c>
      <c r="B5" s="17" t="s">
        <v>145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42</v>
      </c>
      <c r="D9" s="19"/>
      <c r="E9" s="19"/>
      <c r="F9" s="19"/>
      <c r="G9" s="19"/>
    </row>
    <row r="10" spans="1:12" x14ac:dyDescent="0.2">
      <c r="A10" s="19" t="s">
        <v>22</v>
      </c>
      <c r="B10" s="20">
        <v>5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ARVC 14R1 Adidas</v>
      </c>
      <c r="C12" s="255"/>
      <c r="D12" s="252" t="str">
        <f>A16</f>
        <v>DCVA/505 14 Fuego</v>
      </c>
      <c r="E12" s="253"/>
      <c r="F12" s="252" t="str">
        <f>A19</f>
        <v>SF Storm 13 Sirens</v>
      </c>
      <c r="G12" s="253"/>
      <c r="H12" s="260" t="str">
        <f>A22</f>
        <v>ARVC RA 13/14 Pink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12</v>
      </c>
      <c r="B13" s="270"/>
      <c r="C13" s="271"/>
      <c r="D13" s="21">
        <v>25</v>
      </c>
      <c r="E13" s="21">
        <v>18</v>
      </c>
      <c r="F13" s="21">
        <v>21</v>
      </c>
      <c r="G13" s="21">
        <v>25</v>
      </c>
      <c r="H13" s="21">
        <v>25</v>
      </c>
      <c r="I13" s="21">
        <v>12</v>
      </c>
      <c r="J13" s="261">
        <v>1</v>
      </c>
      <c r="K13" s="264">
        <v>2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16</v>
      </c>
      <c r="F14" s="21">
        <v>24</v>
      </c>
      <c r="G14" s="21">
        <v>26</v>
      </c>
      <c r="H14" s="21">
        <v>25</v>
      </c>
      <c r="I14" s="21">
        <v>6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126</v>
      </c>
      <c r="B16" s="23">
        <f>IF(E13&gt;0,E13," ")</f>
        <v>18</v>
      </c>
      <c r="C16" s="23">
        <f>IF(D13&gt;0,D13," ")</f>
        <v>25</v>
      </c>
      <c r="D16" s="270"/>
      <c r="E16" s="271"/>
      <c r="F16" s="21">
        <v>19</v>
      </c>
      <c r="G16" s="21">
        <v>25</v>
      </c>
      <c r="H16" s="21">
        <v>25</v>
      </c>
      <c r="I16" s="21">
        <v>11</v>
      </c>
      <c r="J16" s="261">
        <v>2</v>
      </c>
      <c r="K16" s="264">
        <v>3</v>
      </c>
      <c r="L16" s="265"/>
    </row>
    <row r="17" spans="1:12" s="22" customFormat="1" ht="24" customHeight="1" x14ac:dyDescent="0.2">
      <c r="A17" s="262"/>
      <c r="B17" s="23">
        <f>IF(E14&gt;0,E14," ")</f>
        <v>16</v>
      </c>
      <c r="C17" s="23">
        <f>IF(D14&gt;0,D14," ")</f>
        <v>25</v>
      </c>
      <c r="D17" s="272"/>
      <c r="E17" s="273"/>
      <c r="F17" s="21">
        <v>25</v>
      </c>
      <c r="G17" s="21">
        <v>27</v>
      </c>
      <c r="H17" s="21">
        <v>27</v>
      </c>
      <c r="I17" s="21">
        <v>25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157</v>
      </c>
      <c r="B19" s="23">
        <f>IF(G13&gt;0,G13," ")</f>
        <v>25</v>
      </c>
      <c r="C19" s="23">
        <f>IF(F13&gt;0,F13," ")</f>
        <v>21</v>
      </c>
      <c r="D19" s="23">
        <f>IF(G16&gt;0,G16," ")</f>
        <v>25</v>
      </c>
      <c r="E19" s="23">
        <f>IF(F16&gt;0,F16," ")</f>
        <v>19</v>
      </c>
      <c r="F19" s="30"/>
      <c r="G19" s="30"/>
      <c r="H19" s="21">
        <v>25</v>
      </c>
      <c r="I19" s="21">
        <v>14</v>
      </c>
      <c r="J19" s="261">
        <v>3</v>
      </c>
      <c r="K19" s="264">
        <v>1</v>
      </c>
      <c r="L19" s="265"/>
    </row>
    <row r="20" spans="1:12" s="22" customFormat="1" ht="24" customHeight="1" x14ac:dyDescent="0.2">
      <c r="A20" s="262"/>
      <c r="B20" s="23">
        <f>IF(G14&gt;0,G14," ")</f>
        <v>26</v>
      </c>
      <c r="C20" s="23">
        <f>IF(F14&gt;0,F14," ")</f>
        <v>24</v>
      </c>
      <c r="D20" s="23">
        <f>IF(G17&gt;0,G17," ")</f>
        <v>27</v>
      </c>
      <c r="E20" s="23">
        <f>IF(F17&gt;0,F17," ")</f>
        <v>25</v>
      </c>
      <c r="F20" s="30"/>
      <c r="G20" s="30"/>
      <c r="H20" s="21">
        <v>25</v>
      </c>
      <c r="I20" s="21">
        <v>6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122</v>
      </c>
      <c r="B22" s="23">
        <f>IF(I13&gt;0,I13," ")</f>
        <v>12</v>
      </c>
      <c r="C22" s="23">
        <f>IF(H13&gt;0,H13," ")</f>
        <v>25</v>
      </c>
      <c r="D22" s="23">
        <f>IF(I16&gt;0,I16," ")</f>
        <v>11</v>
      </c>
      <c r="E22" s="23">
        <f>IF(H16&gt;0,H16," ")</f>
        <v>25</v>
      </c>
      <c r="F22" s="23">
        <f>IF(I19&gt;0,I19," ")</f>
        <v>14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6</v>
      </c>
      <c r="C23" s="23">
        <f>IF(H14&gt;0,H14," ")</f>
        <v>25</v>
      </c>
      <c r="D23" s="23">
        <f>IF(I17&gt;0,I17," ")</f>
        <v>25</v>
      </c>
      <c r="E23" s="23">
        <f>IF(H17&gt;0,H17," ")</f>
        <v>27</v>
      </c>
      <c r="F23" s="23">
        <f>IF(I20&gt;0,I20," ")</f>
        <v>6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ARVC 14R1 Adidas</v>
      </c>
      <c r="B28" s="250">
        <v>4</v>
      </c>
      <c r="C28" s="251"/>
      <c r="D28" s="250">
        <v>2</v>
      </c>
      <c r="E28" s="251"/>
      <c r="F28" s="250"/>
      <c r="G28" s="251"/>
      <c r="H28" s="25"/>
      <c r="I28" s="42">
        <f>D13+D14+D15+F13+F14+F15+H13+H14+H15</f>
        <v>145</v>
      </c>
      <c r="J28" s="42">
        <f>E13+E14+E15+G13+G14+G15+I13+I14+I15</f>
        <v>103</v>
      </c>
      <c r="K28" s="42">
        <f>I28-J28</f>
        <v>42</v>
      </c>
    </row>
    <row r="29" spans="1:12" ht="24" customHeight="1" x14ac:dyDescent="0.2">
      <c r="A29" s="10" t="str">
        <f>A16</f>
        <v>DCVA/505 14 Fuego</v>
      </c>
      <c r="B29" s="250">
        <v>2</v>
      </c>
      <c r="C29" s="251"/>
      <c r="D29" s="250">
        <v>4</v>
      </c>
      <c r="E29" s="251"/>
      <c r="F29" s="250"/>
      <c r="G29" s="251"/>
      <c r="H29" s="25"/>
      <c r="I29" s="42">
        <f>B16+B17+B18+F16+F17+F18+H16+H17+H18</f>
        <v>130</v>
      </c>
      <c r="J29" s="42">
        <f>C16+C17+C18+G16+G17+G18+I16+I17+I18</f>
        <v>138</v>
      </c>
      <c r="K29" s="42">
        <f>I29-J29</f>
        <v>-8</v>
      </c>
    </row>
    <row r="30" spans="1:12" ht="24" customHeight="1" x14ac:dyDescent="0.2">
      <c r="A30" s="10" t="str">
        <f>A19</f>
        <v>SF Storm 13 Sirens</v>
      </c>
      <c r="B30" s="250">
        <v>6</v>
      </c>
      <c r="C30" s="251"/>
      <c r="D30" s="250">
        <v>0</v>
      </c>
      <c r="E30" s="251"/>
      <c r="F30" s="250"/>
      <c r="G30" s="251"/>
      <c r="H30" s="25"/>
      <c r="I30" s="42">
        <f>B19+B20+B21+D19+D20+D21+H19+H20+H21</f>
        <v>153</v>
      </c>
      <c r="J30" s="42">
        <f>C19+C20+C21+E19+E20+E21+I19+I20+I21</f>
        <v>109</v>
      </c>
      <c r="K30" s="42">
        <f>I30-J30</f>
        <v>44</v>
      </c>
    </row>
    <row r="31" spans="1:12" ht="24" customHeight="1" x14ac:dyDescent="0.2">
      <c r="A31" s="10" t="str">
        <f>A22</f>
        <v>ARVC RA 13/14 Pink</v>
      </c>
      <c r="B31" s="250">
        <v>0</v>
      </c>
      <c r="C31" s="251"/>
      <c r="D31" s="250">
        <v>6</v>
      </c>
      <c r="E31" s="251"/>
      <c r="F31" s="250"/>
      <c r="G31" s="251"/>
      <c r="H31" s="25"/>
      <c r="I31" s="42">
        <f>B22+B23+B24+D22+D23+D24+F22+F23+F24</f>
        <v>74</v>
      </c>
      <c r="J31" s="42">
        <f>C22+C23+C24+E22+E23+E24+G22+G23+G24</f>
        <v>152</v>
      </c>
      <c r="K31" s="42">
        <f>I31-J31</f>
        <v>-78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502</v>
      </c>
      <c r="J32" s="27">
        <f>SUM(J28:J31)</f>
        <v>502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ARVC 14R1 Adidas</v>
      </c>
      <c r="C35" s="253"/>
      <c r="D35" s="252" t="str">
        <f>A30</f>
        <v>SF Storm 13 Sirens</v>
      </c>
      <c r="E35" s="253"/>
      <c r="F35" s="254" t="str">
        <f>A16</f>
        <v>DCVA/505 14 Fuego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DCVA/505 14 Fuego</v>
      </c>
      <c r="C36" s="253"/>
      <c r="D36" s="252" t="str">
        <f>A22</f>
        <v>ARVC RA 13/14 Pink</v>
      </c>
      <c r="E36" s="253"/>
      <c r="F36" s="254" t="str">
        <f>A13</f>
        <v>ARVC 14R1 Adidas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ARVC 14R1 Adidas</v>
      </c>
      <c r="C37" s="253"/>
      <c r="D37" s="252" t="str">
        <f>A31</f>
        <v>ARVC RA 13/14 Pink</v>
      </c>
      <c r="E37" s="253"/>
      <c r="F37" s="254" t="str">
        <f>A30</f>
        <v>SF Storm 13 Sirens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DCVA/505 14 Fuego</v>
      </c>
      <c r="C38" s="253"/>
      <c r="D38" s="252" t="str">
        <f>A30</f>
        <v>SF Storm 13 Sirens</v>
      </c>
      <c r="E38" s="253"/>
      <c r="F38" s="254" t="str">
        <f>A28</f>
        <v>ARVC 14R1 Adidas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SF Storm 13 Sirens</v>
      </c>
      <c r="C39" s="253"/>
      <c r="D39" s="252" t="str">
        <f>A31</f>
        <v>ARVC RA 13/14 Pink</v>
      </c>
      <c r="E39" s="253"/>
      <c r="F39" s="254" t="str">
        <f>A16</f>
        <v>DCVA/505 14 Fuego</v>
      </c>
      <c r="G39" s="254"/>
    </row>
    <row r="40" spans="1:12" x14ac:dyDescent="0.2">
      <c r="A40" s="50" t="s">
        <v>46</v>
      </c>
      <c r="B40" s="252" t="str">
        <f>A13</f>
        <v>ARVC 14R1 Adidas</v>
      </c>
      <c r="C40" s="253"/>
      <c r="D40" s="252" t="str">
        <f>A29</f>
        <v>DCVA/505 14 Fuego</v>
      </c>
      <c r="E40" s="253"/>
      <c r="F40" s="254" t="str">
        <f>A22</f>
        <v>ARVC RA 13/14 Pink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workbookViewId="0">
      <selection activeCell="A13" sqref="A13:A1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65</v>
      </c>
      <c r="H4" s="59"/>
    </row>
    <row r="5" spans="1:12" s="16" customFormat="1" x14ac:dyDescent="0.2">
      <c r="A5" s="15" t="s">
        <v>18</v>
      </c>
      <c r="B5" s="58" t="s">
        <v>145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53</v>
      </c>
      <c r="D9" s="19"/>
      <c r="E9" s="19"/>
      <c r="F9" s="19"/>
      <c r="G9" s="19"/>
    </row>
    <row r="10" spans="1:12" x14ac:dyDescent="0.2">
      <c r="A10" s="19" t="s">
        <v>22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DCVA/505 14 Koa</v>
      </c>
      <c r="C12" s="255"/>
      <c r="D12" s="252" t="str">
        <f>A16</f>
        <v>ARVC 13R1 Adidas</v>
      </c>
      <c r="E12" s="253"/>
      <c r="F12" s="252" t="str">
        <f>A19</f>
        <v>ARVC RA 13/14 Grey</v>
      </c>
      <c r="G12" s="253"/>
      <c r="H12" s="260" t="str">
        <f>A22</f>
        <v>SF Storm N 13 Spikers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119</v>
      </c>
      <c r="B13" s="270"/>
      <c r="C13" s="271"/>
      <c r="D13" s="21">
        <v>12</v>
      </c>
      <c r="E13" s="21">
        <v>25</v>
      </c>
      <c r="F13" s="21">
        <v>20</v>
      </c>
      <c r="G13" s="21">
        <v>25</v>
      </c>
      <c r="H13" s="21">
        <v>10</v>
      </c>
      <c r="I13" s="21">
        <v>25</v>
      </c>
      <c r="J13" s="261">
        <v>1</v>
      </c>
      <c r="K13" s="264">
        <v>4</v>
      </c>
      <c r="L13" s="265"/>
    </row>
    <row r="14" spans="1:12" s="22" customFormat="1" ht="24" customHeight="1" x14ac:dyDescent="0.2">
      <c r="A14" s="262"/>
      <c r="B14" s="272"/>
      <c r="C14" s="273"/>
      <c r="D14" s="21">
        <v>20</v>
      </c>
      <c r="E14" s="21">
        <v>25</v>
      </c>
      <c r="F14" s="21">
        <v>25</v>
      </c>
      <c r="G14" s="21">
        <v>21</v>
      </c>
      <c r="H14" s="21">
        <v>10</v>
      </c>
      <c r="I14" s="21">
        <v>25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13</v>
      </c>
      <c r="B16" s="23">
        <f>IF(E13&gt;0,E13," ")</f>
        <v>25</v>
      </c>
      <c r="C16" s="23">
        <f>IF(D13&gt;0,D13," ")</f>
        <v>12</v>
      </c>
      <c r="D16" s="270"/>
      <c r="E16" s="271"/>
      <c r="F16" s="21">
        <v>25</v>
      </c>
      <c r="G16" s="21">
        <v>21</v>
      </c>
      <c r="H16" s="21">
        <v>25</v>
      </c>
      <c r="I16" s="21">
        <v>16</v>
      </c>
      <c r="J16" s="261">
        <v>2</v>
      </c>
      <c r="K16" s="264">
        <v>1</v>
      </c>
      <c r="L16" s="265"/>
    </row>
    <row r="17" spans="1:12" s="22" customFormat="1" ht="24" customHeight="1" x14ac:dyDescent="0.2">
      <c r="A17" s="262"/>
      <c r="B17" s="23">
        <f>IF(E14&gt;0,E14," ")</f>
        <v>25</v>
      </c>
      <c r="C17" s="23">
        <f>IF(D14&gt;0,D14," ")</f>
        <v>20</v>
      </c>
      <c r="D17" s="272"/>
      <c r="E17" s="273"/>
      <c r="F17" s="21">
        <v>25</v>
      </c>
      <c r="G17" s="21">
        <v>19</v>
      </c>
      <c r="H17" s="21">
        <v>20</v>
      </c>
      <c r="I17" s="21">
        <v>25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128</v>
      </c>
      <c r="B19" s="23">
        <f>IF(G13&gt;0,G13," ")</f>
        <v>25</v>
      </c>
      <c r="C19" s="23">
        <f>IF(F13&gt;0,F13," ")</f>
        <v>20</v>
      </c>
      <c r="D19" s="23">
        <f>IF(G16&gt;0,G16," ")</f>
        <v>21</v>
      </c>
      <c r="E19" s="23">
        <f>IF(F16&gt;0,F16," ")</f>
        <v>25</v>
      </c>
      <c r="F19" s="30"/>
      <c r="G19" s="30"/>
      <c r="H19" s="21">
        <v>20</v>
      </c>
      <c r="I19" s="21">
        <v>25</v>
      </c>
      <c r="J19" s="261">
        <v>3</v>
      </c>
      <c r="K19" s="264">
        <v>3</v>
      </c>
      <c r="L19" s="265"/>
    </row>
    <row r="20" spans="1:12" s="22" customFormat="1" ht="24" customHeight="1" x14ac:dyDescent="0.2">
      <c r="A20" s="262"/>
      <c r="B20" s="23">
        <f>IF(G14&gt;0,G14," ")</f>
        <v>21</v>
      </c>
      <c r="C20" s="23">
        <f>IF(F14&gt;0,F14," ")</f>
        <v>25</v>
      </c>
      <c r="D20" s="23">
        <f>IF(G17&gt;0,G17," ")</f>
        <v>19</v>
      </c>
      <c r="E20" s="23">
        <f>IF(F17&gt;0,F17," ")</f>
        <v>25</v>
      </c>
      <c r="F20" s="30"/>
      <c r="G20" s="30"/>
      <c r="H20" s="21">
        <v>22</v>
      </c>
      <c r="I20" s="21">
        <v>25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130</v>
      </c>
      <c r="B22" s="23">
        <f>IF(I13&gt;0,I13," ")</f>
        <v>25</v>
      </c>
      <c r="C22" s="23">
        <f>IF(H13&gt;0,H13," ")</f>
        <v>10</v>
      </c>
      <c r="D22" s="23">
        <f>IF(I16&gt;0,I16," ")</f>
        <v>16</v>
      </c>
      <c r="E22" s="23">
        <f>IF(H16&gt;0,H16," ")</f>
        <v>25</v>
      </c>
      <c r="F22" s="23">
        <f>IF(I19&gt;0,I19," ")</f>
        <v>25</v>
      </c>
      <c r="G22" s="23">
        <f>IF(H19&gt;0,H19," ")</f>
        <v>20</v>
      </c>
      <c r="H22" s="270"/>
      <c r="I22" s="271"/>
      <c r="J22" s="261">
        <v>4</v>
      </c>
      <c r="K22" s="264">
        <v>2</v>
      </c>
      <c r="L22" s="265"/>
    </row>
    <row r="23" spans="1:12" s="22" customFormat="1" ht="24" customHeight="1" x14ac:dyDescent="0.2">
      <c r="A23" s="262"/>
      <c r="B23" s="23">
        <f>IF(I14&gt;0,I14," ")</f>
        <v>25</v>
      </c>
      <c r="C23" s="23">
        <f>IF(H14&gt;0,H14," ")</f>
        <v>10</v>
      </c>
      <c r="D23" s="23">
        <f>IF(I17&gt;0,I17," ")</f>
        <v>25</v>
      </c>
      <c r="E23" s="23">
        <f>IF(H17&gt;0,H17," ")</f>
        <v>20</v>
      </c>
      <c r="F23" s="23">
        <f>IF(I20&gt;0,I20," ")</f>
        <v>25</v>
      </c>
      <c r="G23" s="23">
        <f>IF(H20&gt;0,H20," ")</f>
        <v>22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DCVA/505 14 Koa</v>
      </c>
      <c r="B28" s="250">
        <v>1</v>
      </c>
      <c r="C28" s="251"/>
      <c r="D28" s="250">
        <v>5</v>
      </c>
      <c r="E28" s="251"/>
      <c r="F28" s="250"/>
      <c r="G28" s="251"/>
      <c r="H28" s="25"/>
      <c r="I28" s="42">
        <f>D13+D14+D15+F13+F14+F15+H13+H14+H15</f>
        <v>97</v>
      </c>
      <c r="J28" s="42">
        <f>E13+E14+E15+G13+G14+G15+I13+I14+I15</f>
        <v>146</v>
      </c>
      <c r="K28" s="42">
        <f>I28-J28</f>
        <v>-49</v>
      </c>
    </row>
    <row r="29" spans="1:12" ht="24" customHeight="1" x14ac:dyDescent="0.2">
      <c r="A29" s="10" t="str">
        <f>A16</f>
        <v>ARVC 13R1 Adidas</v>
      </c>
      <c r="B29" s="250">
        <v>5</v>
      </c>
      <c r="C29" s="251"/>
      <c r="D29" s="250">
        <v>1</v>
      </c>
      <c r="E29" s="251"/>
      <c r="F29" s="250"/>
      <c r="G29" s="251"/>
      <c r="H29" s="25"/>
      <c r="I29" s="42">
        <f>B16+B17+B18+F16+F17+F18+H16+H17+H18</f>
        <v>145</v>
      </c>
      <c r="J29" s="42">
        <f>C16+C17+C18+G16+G17+G18+I16+I17+I18</f>
        <v>113</v>
      </c>
      <c r="K29" s="42">
        <f>I29-J29</f>
        <v>32</v>
      </c>
    </row>
    <row r="30" spans="1:12" ht="24" customHeight="1" x14ac:dyDescent="0.2">
      <c r="A30" s="10" t="str">
        <f>A19</f>
        <v>ARVC RA 13/14 Grey</v>
      </c>
      <c r="B30" s="250">
        <v>1</v>
      </c>
      <c r="C30" s="251"/>
      <c r="D30" s="250">
        <v>5</v>
      </c>
      <c r="E30" s="251"/>
      <c r="F30" s="250"/>
      <c r="G30" s="251"/>
      <c r="H30" s="25"/>
      <c r="I30" s="42">
        <f>B19+B20+B21+D19+D20+D21+H19+H20+H21</f>
        <v>128</v>
      </c>
      <c r="J30" s="42">
        <f>C19+C20+C21+E19+E20+E21+I19+I20+I21</f>
        <v>145</v>
      </c>
      <c r="K30" s="42">
        <f>I30-J30</f>
        <v>-17</v>
      </c>
    </row>
    <row r="31" spans="1:12" ht="24" customHeight="1" x14ac:dyDescent="0.2">
      <c r="A31" s="10" t="str">
        <f>A22</f>
        <v>SF Storm N 13 Spikers</v>
      </c>
      <c r="B31" s="250">
        <v>5</v>
      </c>
      <c r="C31" s="251"/>
      <c r="D31" s="250">
        <v>1</v>
      </c>
      <c r="E31" s="251"/>
      <c r="F31" s="250"/>
      <c r="G31" s="251"/>
      <c r="H31" s="25"/>
      <c r="I31" s="42">
        <f>B22+B23+B24+D22+D23+D24+F22+F23+F24</f>
        <v>141</v>
      </c>
      <c r="J31" s="42">
        <f>C22+C23+C24+E22+E23+E24+G22+G23+G24</f>
        <v>107</v>
      </c>
      <c r="K31" s="42">
        <f>I31-J31</f>
        <v>34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511</v>
      </c>
      <c r="J32" s="27">
        <f>SUM(J28:J31)</f>
        <v>511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DCVA/505 14 Koa</v>
      </c>
      <c r="C35" s="253"/>
      <c r="D35" s="252" t="str">
        <f>A30</f>
        <v>ARVC RA 13/14 Grey</v>
      </c>
      <c r="E35" s="253"/>
      <c r="F35" s="254" t="str">
        <f>A16</f>
        <v>ARVC 13R1 Adidas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ARVC 13R1 Adidas</v>
      </c>
      <c r="C36" s="253"/>
      <c r="D36" s="252" t="str">
        <f>A22</f>
        <v>SF Storm N 13 Spikers</v>
      </c>
      <c r="E36" s="253"/>
      <c r="F36" s="254" t="str">
        <f>A13</f>
        <v>DCVA/505 14 Koa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DCVA/505 14 Koa</v>
      </c>
      <c r="C37" s="253"/>
      <c r="D37" s="252" t="str">
        <f>A31</f>
        <v>SF Storm N 13 Spikers</v>
      </c>
      <c r="E37" s="253"/>
      <c r="F37" s="254" t="str">
        <f>A30</f>
        <v>ARVC RA 13/14 Grey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ARVC 13R1 Adidas</v>
      </c>
      <c r="C38" s="253"/>
      <c r="D38" s="252" t="str">
        <f>A30</f>
        <v>ARVC RA 13/14 Grey</v>
      </c>
      <c r="E38" s="253"/>
      <c r="F38" s="254" t="str">
        <f>A28</f>
        <v>DCVA/505 14 Koa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ARVC RA 13/14 Grey</v>
      </c>
      <c r="C39" s="253"/>
      <c r="D39" s="252" t="str">
        <f>A31</f>
        <v>SF Storm N 13 Spikers</v>
      </c>
      <c r="E39" s="253"/>
      <c r="F39" s="254" t="str">
        <f>A16</f>
        <v>ARVC 13R1 Adidas</v>
      </c>
      <c r="G39" s="254"/>
    </row>
    <row r="40" spans="1:12" x14ac:dyDescent="0.2">
      <c r="A40" s="50" t="s">
        <v>46</v>
      </c>
      <c r="B40" s="252" t="str">
        <f>A13</f>
        <v>DCVA/505 14 Koa</v>
      </c>
      <c r="C40" s="253"/>
      <c r="D40" s="252" t="str">
        <f>A29</f>
        <v>ARVC 13R1 Adidas</v>
      </c>
      <c r="E40" s="253"/>
      <c r="F40" s="254" t="str">
        <f>A22</f>
        <v>SF Storm N 13 Spikers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2"/>
  <sheetViews>
    <sheetView topLeftCell="A14" workbookViewId="0">
      <selection activeCell="E25" sqref="E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H3" s="59"/>
    </row>
    <row r="4" spans="1:12" s="16" customFormat="1" ht="18" x14ac:dyDescent="0.2">
      <c r="A4" s="15" t="s">
        <v>17</v>
      </c>
      <c r="B4" s="16" t="s">
        <v>65</v>
      </c>
      <c r="E4" s="39"/>
      <c r="H4" s="59"/>
    </row>
    <row r="5" spans="1:12" s="16" customFormat="1" x14ac:dyDescent="0.2">
      <c r="A5" s="15" t="s">
        <v>18</v>
      </c>
      <c r="B5" s="58" t="s">
        <v>145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85</v>
      </c>
      <c r="D9" s="19"/>
      <c r="E9" s="19"/>
      <c r="F9" s="19"/>
      <c r="G9" s="19"/>
    </row>
    <row r="10" spans="1:12" x14ac:dyDescent="0.2">
      <c r="A10" s="19" t="s">
        <v>22</v>
      </c>
      <c r="B10" s="20">
        <v>2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SEVC 15U</v>
      </c>
      <c r="C12" s="255"/>
      <c r="D12" s="252" t="str">
        <f>A16</f>
        <v>ARVC RA 13/14 Black</v>
      </c>
      <c r="E12" s="253"/>
      <c r="F12" s="252" t="str">
        <f>A19</f>
        <v>ARVC 12N1 Adidas</v>
      </c>
      <c r="G12" s="253"/>
      <c r="H12" s="260" t="str">
        <f>A22</f>
        <v>SF Storm 132 Pulse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124</v>
      </c>
      <c r="B13" s="270"/>
      <c r="C13" s="271"/>
      <c r="D13" s="21">
        <v>25</v>
      </c>
      <c r="E13" s="21">
        <v>27</v>
      </c>
      <c r="F13" s="21">
        <v>25</v>
      </c>
      <c r="G13" s="21">
        <v>15</v>
      </c>
      <c r="H13" s="21">
        <v>25</v>
      </c>
      <c r="I13" s="21">
        <v>9</v>
      </c>
      <c r="J13" s="261">
        <v>1</v>
      </c>
      <c r="K13" s="264">
        <v>1</v>
      </c>
      <c r="L13" s="265"/>
    </row>
    <row r="14" spans="1:12" s="22" customFormat="1" ht="24" customHeight="1" x14ac:dyDescent="0.2">
      <c r="A14" s="262"/>
      <c r="B14" s="272"/>
      <c r="C14" s="273"/>
      <c r="D14" s="21">
        <v>19</v>
      </c>
      <c r="E14" s="21">
        <v>25</v>
      </c>
      <c r="F14" s="21">
        <v>25</v>
      </c>
      <c r="G14" s="21">
        <v>14</v>
      </c>
      <c r="H14" s="21">
        <v>25</v>
      </c>
      <c r="I14" s="21">
        <v>12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71</v>
      </c>
      <c r="B16" s="23">
        <f>IF(E13&gt;0,E13," ")</f>
        <v>27</v>
      </c>
      <c r="C16" s="23">
        <f>IF(D13&gt;0,D13," ")</f>
        <v>25</v>
      </c>
      <c r="D16" s="270"/>
      <c r="E16" s="271"/>
      <c r="F16" s="21">
        <v>15</v>
      </c>
      <c r="G16" s="21">
        <v>25</v>
      </c>
      <c r="H16" s="21">
        <v>25</v>
      </c>
      <c r="I16" s="21">
        <v>17</v>
      </c>
      <c r="J16" s="261">
        <v>2</v>
      </c>
      <c r="K16" s="264">
        <v>2</v>
      </c>
      <c r="L16" s="265"/>
    </row>
    <row r="17" spans="1:12" s="22" customFormat="1" ht="24" customHeight="1" x14ac:dyDescent="0.2">
      <c r="A17" s="262"/>
      <c r="B17" s="23">
        <f>IF(E14&gt;0,E14," ")</f>
        <v>25</v>
      </c>
      <c r="C17" s="23">
        <f>IF(D14&gt;0,D14," ")</f>
        <v>19</v>
      </c>
      <c r="D17" s="272"/>
      <c r="E17" s="273"/>
      <c r="F17" s="21">
        <v>22</v>
      </c>
      <c r="G17" s="21">
        <v>25</v>
      </c>
      <c r="H17" s="21">
        <v>25</v>
      </c>
      <c r="I17" s="21">
        <v>20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>
        <v>15</v>
      </c>
      <c r="G18" s="21">
        <v>0</v>
      </c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67</v>
      </c>
      <c r="B19" s="23">
        <f>IF(G13&gt;0,G13," ")</f>
        <v>15</v>
      </c>
      <c r="C19" s="23">
        <f>IF(F13&gt;0,F13," ")</f>
        <v>25</v>
      </c>
      <c r="D19" s="23">
        <f>IF(G16&gt;0,G16," ")</f>
        <v>25</v>
      </c>
      <c r="E19" s="23">
        <f>IF(F16&gt;0,F16," ")</f>
        <v>15</v>
      </c>
      <c r="F19" s="30"/>
      <c r="G19" s="30"/>
      <c r="H19" s="21">
        <v>25</v>
      </c>
      <c r="I19" s="21">
        <v>20</v>
      </c>
      <c r="J19" s="261">
        <v>3</v>
      </c>
      <c r="K19" s="264">
        <v>3</v>
      </c>
      <c r="L19" s="265"/>
    </row>
    <row r="20" spans="1:12" s="22" customFormat="1" ht="24" customHeight="1" x14ac:dyDescent="0.2">
      <c r="A20" s="262"/>
      <c r="B20" s="23">
        <f>IF(G14&gt;0,G14," ")</f>
        <v>14</v>
      </c>
      <c r="C20" s="23">
        <f>IF(F14&gt;0,F14," ")</f>
        <v>25</v>
      </c>
      <c r="D20" s="23">
        <f>IF(G17&gt;0,G17," ")</f>
        <v>25</v>
      </c>
      <c r="E20" s="23">
        <f>IF(F17&gt;0,F17," ")</f>
        <v>22</v>
      </c>
      <c r="F20" s="30"/>
      <c r="G20" s="30"/>
      <c r="H20" s="21">
        <v>25</v>
      </c>
      <c r="I20" s="21">
        <v>10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>
        <v>0</v>
      </c>
      <c r="E21" s="23">
        <v>15</v>
      </c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129</v>
      </c>
      <c r="B22" s="23">
        <f>IF(I13&gt;0,I13," ")</f>
        <v>9</v>
      </c>
      <c r="C22" s="23">
        <f>IF(H13&gt;0,H13," ")</f>
        <v>25</v>
      </c>
      <c r="D22" s="23">
        <f>IF(I16&gt;0,I16," ")</f>
        <v>17</v>
      </c>
      <c r="E22" s="23">
        <f>IF(H16&gt;0,H16," ")</f>
        <v>25</v>
      </c>
      <c r="F22" s="23">
        <f>IF(I19&gt;0,I19," ")</f>
        <v>20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12</v>
      </c>
      <c r="C23" s="23">
        <f>IF(H14&gt;0,H14," ")</f>
        <v>25</v>
      </c>
      <c r="D23" s="23">
        <f>IF(I17&gt;0,I17," ")</f>
        <v>20</v>
      </c>
      <c r="E23" s="23">
        <f>IF(H17&gt;0,H17," ")</f>
        <v>25</v>
      </c>
      <c r="F23" s="23">
        <f>IF(I20&gt;0,I20," ")</f>
        <v>10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SEVC 15U</v>
      </c>
      <c r="B28" s="250">
        <v>4</v>
      </c>
      <c r="C28" s="251"/>
      <c r="D28" s="250">
        <v>2</v>
      </c>
      <c r="E28" s="251"/>
      <c r="F28" s="250"/>
      <c r="G28" s="251"/>
      <c r="H28" s="25"/>
      <c r="I28" s="42">
        <f>D13+D14+D15+F13+F14+F15+H13+H14+H15</f>
        <v>144</v>
      </c>
      <c r="J28" s="42">
        <f>E13+E14+E15+G13+G14+G15+I13+I14+I15</f>
        <v>102</v>
      </c>
      <c r="K28" s="42">
        <f>I28-J28</f>
        <v>42</v>
      </c>
    </row>
    <row r="29" spans="1:12" ht="24" customHeight="1" x14ac:dyDescent="0.2">
      <c r="A29" s="10" t="str">
        <f>A16</f>
        <v>ARVC RA 13/14 Black</v>
      </c>
      <c r="B29" s="250">
        <v>4</v>
      </c>
      <c r="C29" s="251"/>
      <c r="D29" s="250">
        <v>2</v>
      </c>
      <c r="E29" s="251"/>
      <c r="F29" s="250"/>
      <c r="G29" s="251"/>
      <c r="H29" s="25"/>
      <c r="I29" s="42">
        <f>B16+B17+B18+F16+F17+F18+H16+H17+H18</f>
        <v>154</v>
      </c>
      <c r="J29" s="42">
        <f>C16+C17+C18+G16+G17+G18+I16+I17+I18</f>
        <v>131</v>
      </c>
      <c r="K29" s="42">
        <f>I29-J29</f>
        <v>23</v>
      </c>
    </row>
    <row r="30" spans="1:12" ht="24" customHeight="1" x14ac:dyDescent="0.2">
      <c r="A30" s="10" t="str">
        <f>A19</f>
        <v>ARVC 12N1 Adidas</v>
      </c>
      <c r="B30" s="250">
        <v>4</v>
      </c>
      <c r="C30" s="251"/>
      <c r="D30" s="250">
        <v>2</v>
      </c>
      <c r="E30" s="251"/>
      <c r="F30" s="250"/>
      <c r="G30" s="251"/>
      <c r="H30" s="25"/>
      <c r="I30" s="42">
        <f>B19+B20+B21+D19+D20+D21+H19+H20+H21</f>
        <v>129</v>
      </c>
      <c r="J30" s="42">
        <f>C19+C20+C21+E19+E20+E21+I19+I20+I21</f>
        <v>132</v>
      </c>
      <c r="K30" s="42">
        <f>I30-J30</f>
        <v>-3</v>
      </c>
    </row>
    <row r="31" spans="1:12" ht="24" customHeight="1" x14ac:dyDescent="0.2">
      <c r="A31" s="10" t="str">
        <f>A22</f>
        <v>SF Storm 132 Pulse</v>
      </c>
      <c r="B31" s="250">
        <v>0</v>
      </c>
      <c r="C31" s="251"/>
      <c r="D31" s="250">
        <v>6</v>
      </c>
      <c r="E31" s="251"/>
      <c r="F31" s="250"/>
      <c r="G31" s="251"/>
      <c r="H31" s="25"/>
      <c r="I31" s="42">
        <f>B22+B23+B24+D22+D23+D24+F22+F23+F24</f>
        <v>88</v>
      </c>
      <c r="J31" s="42">
        <f>C22+C23+C24+E22+E23+E24+G22+G23+G24</f>
        <v>150</v>
      </c>
      <c r="K31" s="42">
        <f>I31-J31</f>
        <v>-62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515</v>
      </c>
      <c r="J32" s="27">
        <f>SUM(J28:J31)</f>
        <v>515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SEVC 15U</v>
      </c>
      <c r="C35" s="253"/>
      <c r="D35" s="252" t="str">
        <f>A30</f>
        <v>ARVC 12N1 Adidas</v>
      </c>
      <c r="E35" s="253"/>
      <c r="F35" s="254" t="str">
        <f>A16</f>
        <v>ARVC RA 13/14 Black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ARVC RA 13/14 Black</v>
      </c>
      <c r="C36" s="253"/>
      <c r="D36" s="252" t="str">
        <f>A22</f>
        <v>SF Storm 132 Pulse</v>
      </c>
      <c r="E36" s="253"/>
      <c r="F36" s="254" t="str">
        <f>A13</f>
        <v>SEVC 15U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SEVC 15U</v>
      </c>
      <c r="C37" s="253"/>
      <c r="D37" s="252" t="str">
        <f>A31</f>
        <v>SF Storm 132 Pulse</v>
      </c>
      <c r="E37" s="253"/>
      <c r="F37" s="254" t="str">
        <f>A30</f>
        <v>ARVC 12N1 Adidas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ARVC RA 13/14 Black</v>
      </c>
      <c r="C38" s="253"/>
      <c r="D38" s="252" t="str">
        <f>A30</f>
        <v>ARVC 12N1 Adidas</v>
      </c>
      <c r="E38" s="253"/>
      <c r="F38" s="254" t="str">
        <f>A28</f>
        <v>SEVC 15U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ARVC 12N1 Adidas</v>
      </c>
      <c r="C39" s="253"/>
      <c r="D39" s="252" t="str">
        <f>A31</f>
        <v>SF Storm 132 Pulse</v>
      </c>
      <c r="E39" s="253"/>
      <c r="F39" s="254" t="str">
        <f>A16</f>
        <v>ARVC RA 13/14 Black</v>
      </c>
      <c r="G39" s="254"/>
    </row>
    <row r="40" spans="1:12" x14ac:dyDescent="0.2">
      <c r="A40" s="50" t="s">
        <v>46</v>
      </c>
      <c r="B40" s="252" t="str">
        <f>A13</f>
        <v>SEVC 15U</v>
      </c>
      <c r="C40" s="253"/>
      <c r="D40" s="252" t="str">
        <f>A29</f>
        <v>ARVC RA 13/14 Black</v>
      </c>
      <c r="E40" s="253"/>
      <c r="F40" s="254" t="str">
        <f>A22</f>
        <v>SF Storm 132 Pulse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topLeftCell="A2" workbookViewId="0">
      <selection activeCell="A13" sqref="A13:A1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F3" s="13"/>
      <c r="G3" s="13"/>
      <c r="H3" s="51"/>
    </row>
    <row r="4" spans="1:12" s="16" customFormat="1" x14ac:dyDescent="0.2">
      <c r="A4" s="15" t="s">
        <v>17</v>
      </c>
      <c r="B4" s="16" t="s">
        <v>142</v>
      </c>
      <c r="H4" s="51"/>
    </row>
    <row r="5" spans="1:12" s="16" customFormat="1" x14ac:dyDescent="0.2">
      <c r="A5" s="15" t="s">
        <v>18</v>
      </c>
      <c r="B5" s="17" t="s">
        <v>145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146</v>
      </c>
      <c r="D9" s="19"/>
      <c r="E9" s="19"/>
      <c r="F9" s="19"/>
      <c r="G9" s="19"/>
    </row>
    <row r="10" spans="1:12" x14ac:dyDescent="0.2">
      <c r="A10" s="19" t="s">
        <v>22</v>
      </c>
      <c r="B10" s="20">
        <v>6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NEVBC 14 Purple</v>
      </c>
      <c r="C12" s="255"/>
      <c r="D12" s="252" t="str">
        <f>A16</f>
        <v>ARVC 14R2 Adidas</v>
      </c>
      <c r="E12" s="253"/>
      <c r="F12" s="252" t="str">
        <f>A19</f>
        <v>DCVA/505 14 Spikers</v>
      </c>
      <c r="G12" s="253"/>
      <c r="H12" s="260" t="str">
        <f>A22</f>
        <v>NNM Fusion 13U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158</v>
      </c>
      <c r="B13" s="270"/>
      <c r="C13" s="271"/>
      <c r="D13" s="21">
        <v>7</v>
      </c>
      <c r="E13" s="21">
        <v>25</v>
      </c>
      <c r="F13" s="21">
        <v>7</v>
      </c>
      <c r="G13" s="21">
        <v>25</v>
      </c>
      <c r="H13" s="21">
        <v>16</v>
      </c>
      <c r="I13" s="21">
        <v>25</v>
      </c>
      <c r="J13" s="261">
        <v>1</v>
      </c>
      <c r="K13" s="264">
        <v>4</v>
      </c>
      <c r="L13" s="265"/>
    </row>
    <row r="14" spans="1:12" s="22" customFormat="1" ht="24" customHeight="1" x14ac:dyDescent="0.2">
      <c r="A14" s="262"/>
      <c r="B14" s="272"/>
      <c r="C14" s="273"/>
      <c r="D14" s="21">
        <v>5</v>
      </c>
      <c r="E14" s="21">
        <v>25</v>
      </c>
      <c r="F14" s="21">
        <v>15</v>
      </c>
      <c r="G14" s="21">
        <v>25</v>
      </c>
      <c r="H14" s="21">
        <v>13</v>
      </c>
      <c r="I14" s="21">
        <v>25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69</v>
      </c>
      <c r="B16" s="23">
        <f>IF(E13&gt;0,E13," ")</f>
        <v>25</v>
      </c>
      <c r="C16" s="23">
        <f>IF(D13&gt;0,D13," ")</f>
        <v>7</v>
      </c>
      <c r="D16" s="270"/>
      <c r="E16" s="271"/>
      <c r="F16" s="21">
        <v>25</v>
      </c>
      <c r="G16" s="21">
        <v>17</v>
      </c>
      <c r="H16" s="21">
        <v>25</v>
      </c>
      <c r="I16" s="21">
        <v>9</v>
      </c>
      <c r="J16" s="261">
        <v>2</v>
      </c>
      <c r="K16" s="264">
        <v>1</v>
      </c>
      <c r="L16" s="265"/>
    </row>
    <row r="17" spans="1:12" s="22" customFormat="1" ht="24" customHeight="1" x14ac:dyDescent="0.2">
      <c r="A17" s="262"/>
      <c r="B17" s="23">
        <f>IF(E14&gt;0,E14," ")</f>
        <v>25</v>
      </c>
      <c r="C17" s="23">
        <f>IF(D14&gt;0,D14," ")</f>
        <v>5</v>
      </c>
      <c r="D17" s="272"/>
      <c r="E17" s="273"/>
      <c r="F17" s="21">
        <v>25</v>
      </c>
      <c r="G17" s="21">
        <v>12</v>
      </c>
      <c r="H17" s="21">
        <v>25</v>
      </c>
      <c r="I17" s="21">
        <v>4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120</v>
      </c>
      <c r="B19" s="23">
        <f>IF(G13&gt;0,G13," ")</f>
        <v>25</v>
      </c>
      <c r="C19" s="23">
        <f>IF(F13&gt;0,F13," ")</f>
        <v>7</v>
      </c>
      <c r="D19" s="23">
        <f>IF(G16&gt;0,G16," ")</f>
        <v>17</v>
      </c>
      <c r="E19" s="23">
        <f>IF(F16&gt;0,F16," ")</f>
        <v>25</v>
      </c>
      <c r="F19" s="30"/>
      <c r="G19" s="30"/>
      <c r="H19" s="21">
        <v>25</v>
      </c>
      <c r="I19" s="21">
        <v>12</v>
      </c>
      <c r="J19" s="261">
        <v>3</v>
      </c>
      <c r="K19" s="264">
        <v>2</v>
      </c>
      <c r="L19" s="265"/>
    </row>
    <row r="20" spans="1:12" s="22" customFormat="1" ht="24" customHeight="1" x14ac:dyDescent="0.2">
      <c r="A20" s="262"/>
      <c r="B20" s="23">
        <f>IF(G14&gt;0,G14," ")</f>
        <v>25</v>
      </c>
      <c r="C20" s="23">
        <f>IF(F14&gt;0,F14," ")</f>
        <v>15</v>
      </c>
      <c r="D20" s="23">
        <f>IF(G17&gt;0,G17," ")</f>
        <v>12</v>
      </c>
      <c r="E20" s="23">
        <f>IF(F17&gt;0,F17," ")</f>
        <v>25</v>
      </c>
      <c r="F20" s="30"/>
      <c r="G20" s="30"/>
      <c r="H20" s="21">
        <v>25</v>
      </c>
      <c r="I20" s="21">
        <v>5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123</v>
      </c>
      <c r="B22" s="23">
        <f>IF(I13&gt;0,I13," ")</f>
        <v>25</v>
      </c>
      <c r="C22" s="23">
        <f>IF(H13&gt;0,H13," ")</f>
        <v>16</v>
      </c>
      <c r="D22" s="23">
        <f>IF(I16&gt;0,I16," ")</f>
        <v>9</v>
      </c>
      <c r="E22" s="23">
        <f>IF(H16&gt;0,H16," ")</f>
        <v>25</v>
      </c>
      <c r="F22" s="23">
        <f>IF(I19&gt;0,I19," ")</f>
        <v>12</v>
      </c>
      <c r="G22" s="23">
        <f>IF(H19&gt;0,H19," ")</f>
        <v>25</v>
      </c>
      <c r="H22" s="270"/>
      <c r="I22" s="271"/>
      <c r="J22" s="261">
        <v>4</v>
      </c>
      <c r="K22" s="264">
        <v>3</v>
      </c>
      <c r="L22" s="265"/>
    </row>
    <row r="23" spans="1:12" s="22" customFormat="1" ht="24" customHeight="1" x14ac:dyDescent="0.2">
      <c r="A23" s="262"/>
      <c r="B23" s="23">
        <f>IF(I14&gt;0,I14," ")</f>
        <v>25</v>
      </c>
      <c r="C23" s="23">
        <f>IF(H14&gt;0,H14," ")</f>
        <v>13</v>
      </c>
      <c r="D23" s="23">
        <f>IF(I17&gt;0,I17," ")</f>
        <v>4</v>
      </c>
      <c r="E23" s="23">
        <f>IF(H17&gt;0,H17," ")</f>
        <v>25</v>
      </c>
      <c r="F23" s="23">
        <f>IF(I20&gt;0,I20," ")</f>
        <v>5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NEVBC 14 Purple</v>
      </c>
      <c r="B28" s="250">
        <v>0</v>
      </c>
      <c r="C28" s="251"/>
      <c r="D28" s="250">
        <v>6</v>
      </c>
      <c r="E28" s="251"/>
      <c r="F28" s="250"/>
      <c r="G28" s="251"/>
      <c r="H28" s="25"/>
      <c r="I28" s="42">
        <f>D13+D14+D15+F13+F14+F15+H13+H14+H15</f>
        <v>63</v>
      </c>
      <c r="J28" s="42">
        <f>E13+E14+E15+G13+G14+G15+I13+I14+I15</f>
        <v>150</v>
      </c>
      <c r="K28" s="42">
        <f>I28-J28</f>
        <v>-87</v>
      </c>
    </row>
    <row r="29" spans="1:12" ht="24" customHeight="1" x14ac:dyDescent="0.2">
      <c r="A29" s="10" t="str">
        <f>A16</f>
        <v>ARVC 14R2 Adidas</v>
      </c>
      <c r="B29" s="250">
        <v>6</v>
      </c>
      <c r="C29" s="251"/>
      <c r="D29" s="250">
        <v>0</v>
      </c>
      <c r="E29" s="251"/>
      <c r="F29" s="250"/>
      <c r="G29" s="251"/>
      <c r="H29" s="25"/>
      <c r="I29" s="42">
        <f>B16+B17+B18+F16+F17+F18+H16+H17+H18</f>
        <v>150</v>
      </c>
      <c r="J29" s="42">
        <f>C16+C17+C18+G16+G17+G18+I16+I17+I18</f>
        <v>54</v>
      </c>
      <c r="K29" s="42">
        <f>I29-J29</f>
        <v>96</v>
      </c>
    </row>
    <row r="30" spans="1:12" ht="24" customHeight="1" x14ac:dyDescent="0.2">
      <c r="A30" s="10" t="str">
        <f>A19</f>
        <v>DCVA/505 14 Spikers</v>
      </c>
      <c r="B30" s="250">
        <v>4</v>
      </c>
      <c r="C30" s="251"/>
      <c r="D30" s="250">
        <v>2</v>
      </c>
      <c r="E30" s="251"/>
      <c r="F30" s="250"/>
      <c r="G30" s="251"/>
      <c r="H30" s="25"/>
      <c r="I30" s="42">
        <f>B19+B20+B21+D19+D20+D21+H19+H20+H21</f>
        <v>129</v>
      </c>
      <c r="J30" s="42">
        <f>C19+C20+C21+E19+E20+E21+I19+I20+I21</f>
        <v>89</v>
      </c>
      <c r="K30" s="42">
        <f>I30-J30</f>
        <v>40</v>
      </c>
    </row>
    <row r="31" spans="1:12" ht="24" customHeight="1" x14ac:dyDescent="0.2">
      <c r="A31" s="10" t="str">
        <f>A22</f>
        <v>NNM Fusion 13U</v>
      </c>
      <c r="B31" s="250">
        <v>2</v>
      </c>
      <c r="C31" s="251"/>
      <c r="D31" s="250">
        <v>4</v>
      </c>
      <c r="E31" s="251"/>
      <c r="F31" s="250"/>
      <c r="G31" s="251"/>
      <c r="H31" s="25"/>
      <c r="I31" s="42">
        <f>B22+B23+B24+D22+D23+D24+F22+F23+F24</f>
        <v>80</v>
      </c>
      <c r="J31" s="42">
        <f>C22+C23+C24+E22+E23+E24+G22+G23+G24</f>
        <v>129</v>
      </c>
      <c r="K31" s="42">
        <f>I31-J31</f>
        <v>-49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422</v>
      </c>
      <c r="J32" s="27">
        <f>SUM(J28:J31)</f>
        <v>422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NEVBC 14 Purple</v>
      </c>
      <c r="C35" s="253"/>
      <c r="D35" s="252" t="str">
        <f>A30</f>
        <v>DCVA/505 14 Spikers</v>
      </c>
      <c r="E35" s="253"/>
      <c r="F35" s="254" t="str">
        <f>A16</f>
        <v>ARVC 14R2 Adidas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ARVC 14R2 Adidas</v>
      </c>
      <c r="C36" s="253"/>
      <c r="D36" s="252" t="str">
        <f>A22</f>
        <v>NNM Fusion 13U</v>
      </c>
      <c r="E36" s="253"/>
      <c r="F36" s="254" t="str">
        <f>A13</f>
        <v>NEVBC 14 Purple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NEVBC 14 Purple</v>
      </c>
      <c r="C37" s="253"/>
      <c r="D37" s="252" t="str">
        <f>A31</f>
        <v>NNM Fusion 13U</v>
      </c>
      <c r="E37" s="253"/>
      <c r="F37" s="254" t="str">
        <f>A30</f>
        <v>DCVA/505 14 Spikers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ARVC 14R2 Adidas</v>
      </c>
      <c r="C38" s="253"/>
      <c r="D38" s="252" t="str">
        <f>A30</f>
        <v>DCVA/505 14 Spikers</v>
      </c>
      <c r="E38" s="253"/>
      <c r="F38" s="254" t="str">
        <f>A28</f>
        <v>NEVBC 14 Purple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DCVA/505 14 Spikers</v>
      </c>
      <c r="C39" s="253"/>
      <c r="D39" s="252" t="str">
        <f>A31</f>
        <v>NNM Fusion 13U</v>
      </c>
      <c r="E39" s="253"/>
      <c r="F39" s="254" t="str">
        <f>A16</f>
        <v>ARVC 14R2 Adidas</v>
      </c>
      <c r="G39" s="254"/>
    </row>
    <row r="40" spans="1:12" x14ac:dyDescent="0.2">
      <c r="A40" s="50" t="s">
        <v>46</v>
      </c>
      <c r="B40" s="252" t="str">
        <f>A13</f>
        <v>NEVBC 14 Purple</v>
      </c>
      <c r="C40" s="253"/>
      <c r="D40" s="252" t="str">
        <f>A29</f>
        <v>ARVC 14R2 Adidas</v>
      </c>
      <c r="E40" s="253"/>
      <c r="F40" s="254" t="str">
        <f>A22</f>
        <v>NNM Fusion 13U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I102"/>
  <sheetViews>
    <sheetView view="pageLayout" topLeftCell="A22" zoomScale="90" zoomScaleNormal="90" zoomScalePageLayoutView="90" workbookViewId="0">
      <selection activeCell="E24" sqref="E24"/>
    </sheetView>
  </sheetViews>
  <sheetFormatPr baseColWidth="10" defaultColWidth="8.83203125" defaultRowHeight="13" x14ac:dyDescent="0.15"/>
  <cols>
    <col min="1" max="1" width="25.6640625" style="60" customWidth="1"/>
    <col min="2" max="3" width="28.6640625" style="60" customWidth="1"/>
    <col min="4" max="4" width="31.5" style="60" bestFit="1" customWidth="1"/>
    <col min="5" max="6" width="28.6640625" style="60" customWidth="1"/>
    <col min="7" max="7" width="25.6640625" style="60" customWidth="1"/>
    <col min="8" max="9" width="25.5" style="60" customWidth="1"/>
    <col min="10" max="16384" width="8.83203125" style="60"/>
  </cols>
  <sheetData>
    <row r="1" spans="1:9" ht="20" x14ac:dyDescent="0.2">
      <c r="A1" s="282" t="s">
        <v>15</v>
      </c>
      <c r="B1" s="282"/>
      <c r="C1" s="282"/>
      <c r="D1" s="282"/>
      <c r="E1" s="282"/>
      <c r="F1" s="282"/>
      <c r="G1" s="282"/>
      <c r="H1" s="283"/>
      <c r="I1" s="283"/>
    </row>
    <row r="2" spans="1:9" ht="18" x14ac:dyDescent="0.2">
      <c r="A2" s="287" t="s">
        <v>106</v>
      </c>
      <c r="B2" s="287"/>
      <c r="C2" s="287"/>
      <c r="D2" s="287"/>
      <c r="E2" s="287"/>
      <c r="F2" s="287"/>
      <c r="G2" s="287"/>
      <c r="H2" s="283"/>
      <c r="I2" s="283"/>
    </row>
    <row r="3" spans="1:9" ht="18" x14ac:dyDescent="0.2">
      <c r="A3" s="284"/>
      <c r="B3" s="284"/>
      <c r="C3" s="61"/>
      <c r="D3" s="61"/>
    </row>
    <row r="4" spans="1:9" ht="20" x14ac:dyDescent="0.2">
      <c r="A4" s="286" t="s">
        <v>199</v>
      </c>
      <c r="B4" s="286"/>
      <c r="C4" s="286"/>
      <c r="D4" s="286"/>
      <c r="E4" s="286"/>
      <c r="F4" s="286"/>
      <c r="G4" s="286"/>
      <c r="H4" s="283"/>
      <c r="I4" s="283"/>
    </row>
    <row r="5" spans="1:9" ht="20" x14ac:dyDescent="0.2">
      <c r="A5" s="286" t="s">
        <v>84</v>
      </c>
      <c r="B5" s="286"/>
      <c r="C5" s="286"/>
      <c r="D5" s="286"/>
      <c r="E5" s="286"/>
      <c r="F5" s="286"/>
      <c r="G5" s="286"/>
      <c r="H5" s="283"/>
      <c r="I5" s="283"/>
    </row>
    <row r="6" spans="1:9" ht="13.25" customHeight="1" x14ac:dyDescent="0.2">
      <c r="A6" s="62"/>
      <c r="B6" s="62"/>
      <c r="C6" s="62"/>
      <c r="D6" s="62"/>
      <c r="E6" s="62"/>
      <c r="F6" s="62"/>
      <c r="G6" s="62"/>
    </row>
    <row r="7" spans="1:9" ht="16" x14ac:dyDescent="0.2">
      <c r="A7"/>
      <c r="B7" s="145"/>
      <c r="C7"/>
      <c r="D7" s="147" t="s">
        <v>174</v>
      </c>
      <c r="E7" s="147" t="s">
        <v>54</v>
      </c>
      <c r="F7" s="147" t="s">
        <v>175</v>
      </c>
      <c r="G7"/>
      <c r="H7" s="145"/>
      <c r="I7"/>
    </row>
    <row r="8" spans="1:9" ht="16" x14ac:dyDescent="0.2">
      <c r="A8"/>
      <c r="B8"/>
      <c r="C8"/>
      <c r="D8"/>
      <c r="E8" s="8"/>
      <c r="F8"/>
      <c r="G8"/>
      <c r="H8"/>
      <c r="I8"/>
    </row>
    <row r="9" spans="1:9" ht="14" x14ac:dyDescent="0.15">
      <c r="A9" s="285" t="s">
        <v>48</v>
      </c>
      <c r="B9" s="285"/>
      <c r="C9" s="285"/>
      <c r="D9" s="285"/>
      <c r="E9" s="285"/>
      <c r="F9" s="285"/>
      <c r="G9" s="285"/>
      <c r="H9" s="285"/>
      <c r="I9" s="285"/>
    </row>
    <row r="10" spans="1:9" ht="20.25" customHeight="1" x14ac:dyDescent="0.2">
      <c r="A10"/>
      <c r="B10"/>
      <c r="C10"/>
      <c r="D10" s="146"/>
      <c r="E10" s="147"/>
      <c r="F10" s="146"/>
      <c r="G10" s="146"/>
      <c r="H10" s="146"/>
      <c r="I10"/>
    </row>
    <row r="11" spans="1:9" ht="25.5" customHeight="1" x14ac:dyDescent="0.2">
      <c r="A11"/>
      <c r="B11"/>
      <c r="C11"/>
      <c r="D11" s="146"/>
      <c r="E11" s="147"/>
      <c r="F11" s="146"/>
      <c r="G11" s="146"/>
      <c r="H11" s="146"/>
      <c r="I11"/>
    </row>
    <row r="12" spans="1:9" ht="30" customHeight="1" thickBot="1" x14ac:dyDescent="0.2">
      <c r="A12" s="16"/>
      <c r="B12" s="149"/>
      <c r="C12" s="149"/>
      <c r="D12" s="149"/>
      <c r="E12" s="150" t="s">
        <v>223</v>
      </c>
      <c r="F12" s="149"/>
      <c r="G12" s="149"/>
      <c r="H12" s="149"/>
      <c r="I12" s="16"/>
    </row>
    <row r="13" spans="1:9" ht="30" customHeight="1" x14ac:dyDescent="0.15">
      <c r="A13" s="16"/>
      <c r="B13" s="149"/>
      <c r="C13" s="149"/>
      <c r="D13" s="149"/>
      <c r="E13" s="151" t="s">
        <v>92</v>
      </c>
      <c r="F13" s="149"/>
      <c r="G13" s="149"/>
      <c r="H13" s="149"/>
      <c r="I13" s="152"/>
    </row>
    <row r="14" spans="1:9" ht="30" customHeight="1" thickBot="1" x14ac:dyDescent="0.2">
      <c r="A14" s="16"/>
      <c r="B14" s="149"/>
      <c r="C14" s="153"/>
      <c r="D14" s="153"/>
      <c r="E14" s="154" t="str">
        <f>E21</f>
        <v>Fieldhouse Ct. 8</v>
      </c>
      <c r="F14" s="153"/>
      <c r="G14" s="153"/>
      <c r="H14" s="149"/>
      <c r="I14" s="152"/>
    </row>
    <row r="15" spans="1:9" ht="30" customHeight="1" x14ac:dyDescent="0.15">
      <c r="A15" s="16"/>
      <c r="B15" s="149"/>
      <c r="C15" s="155"/>
      <c r="D15" s="149"/>
      <c r="E15" s="156" t="s">
        <v>178</v>
      </c>
      <c r="F15" s="149"/>
      <c r="G15" s="157"/>
      <c r="H15" s="149"/>
      <c r="I15" s="152"/>
    </row>
    <row r="16" spans="1:9" ht="30" customHeight="1" thickBot="1" x14ac:dyDescent="0.2">
      <c r="A16" s="16"/>
      <c r="B16" s="149"/>
      <c r="C16" s="158"/>
      <c r="D16" s="149"/>
      <c r="E16" s="159"/>
      <c r="F16" s="149"/>
      <c r="G16" s="160"/>
      <c r="H16" s="149"/>
      <c r="I16" s="152"/>
    </row>
    <row r="17" spans="1:9" ht="30" customHeight="1" x14ac:dyDescent="0.15">
      <c r="A17" s="16"/>
      <c r="B17" s="149"/>
      <c r="C17" s="158"/>
      <c r="D17" s="161"/>
      <c r="E17" s="171" t="s">
        <v>49</v>
      </c>
      <c r="F17" s="149"/>
      <c r="G17" s="160"/>
      <c r="H17" s="149"/>
      <c r="I17" s="152"/>
    </row>
    <row r="18" spans="1:9" ht="30" customHeight="1" x14ac:dyDescent="0.15">
      <c r="A18" s="16"/>
      <c r="B18" s="149"/>
      <c r="C18" s="158" t="s">
        <v>88</v>
      </c>
      <c r="D18" s="161"/>
      <c r="E18" s="150"/>
      <c r="F18" s="149"/>
      <c r="G18" s="160" t="s">
        <v>95</v>
      </c>
      <c r="H18" s="149"/>
      <c r="I18" s="152"/>
    </row>
    <row r="19" spans="1:9" ht="30" customHeight="1" thickBot="1" x14ac:dyDescent="0.2">
      <c r="A19" s="16"/>
      <c r="B19" s="163"/>
      <c r="C19" s="164" t="str">
        <f>D24</f>
        <v>Fieldhouse Ct. 9</v>
      </c>
      <c r="D19" s="165"/>
      <c r="E19" s="150" t="s">
        <v>218</v>
      </c>
      <c r="F19" s="165"/>
      <c r="G19" s="166" t="str">
        <f>E14</f>
        <v>Fieldhouse Ct. 8</v>
      </c>
      <c r="H19" s="153"/>
      <c r="I19" s="152"/>
    </row>
    <row r="20" spans="1:9" ht="30" customHeight="1" x14ac:dyDescent="0.15">
      <c r="A20" s="16"/>
      <c r="B20" s="155"/>
      <c r="C20" s="167" t="s">
        <v>90</v>
      </c>
      <c r="D20" s="165"/>
      <c r="E20" s="151" t="s">
        <v>78</v>
      </c>
      <c r="F20" s="149"/>
      <c r="G20" s="168" t="s">
        <v>97</v>
      </c>
      <c r="H20" s="157"/>
      <c r="I20" s="152"/>
    </row>
    <row r="21" spans="1:9" ht="30" customHeight="1" thickBot="1" x14ac:dyDescent="0.2">
      <c r="A21" s="16"/>
      <c r="B21" s="158"/>
      <c r="C21" s="158"/>
      <c r="D21" s="153"/>
      <c r="E21" s="154" t="str">
        <f>D7</f>
        <v>Fieldhouse Ct. 8</v>
      </c>
      <c r="F21" s="153"/>
      <c r="G21" s="168"/>
      <c r="H21" s="160"/>
      <c r="I21" s="152"/>
    </row>
    <row r="22" spans="1:9" ht="30" customHeight="1" x14ac:dyDescent="0.15">
      <c r="A22" s="16"/>
      <c r="B22" s="158"/>
      <c r="C22" s="158"/>
      <c r="D22" s="155"/>
      <c r="E22" s="169" t="s">
        <v>219</v>
      </c>
      <c r="F22" s="157"/>
      <c r="G22" s="168"/>
      <c r="H22" s="160"/>
      <c r="I22" s="152"/>
    </row>
    <row r="23" spans="1:9" ht="30" customHeight="1" thickBot="1" x14ac:dyDescent="0.2">
      <c r="A23" s="16"/>
      <c r="B23" s="158"/>
      <c r="C23" s="158"/>
      <c r="D23" s="158" t="s">
        <v>101</v>
      </c>
      <c r="E23" s="159"/>
      <c r="F23" s="160" t="s">
        <v>91</v>
      </c>
      <c r="G23" s="160"/>
      <c r="H23" s="160"/>
      <c r="I23" s="152"/>
    </row>
    <row r="24" spans="1:9" ht="30" customHeight="1" thickBot="1" x14ac:dyDescent="0.2">
      <c r="A24" s="16"/>
      <c r="B24" s="158"/>
      <c r="C24" s="170"/>
      <c r="D24" s="164" t="str">
        <f>F7</f>
        <v>Fieldhouse Ct. 9</v>
      </c>
      <c r="E24" s="171" t="s">
        <v>260</v>
      </c>
      <c r="F24" s="166" t="str">
        <f>E14</f>
        <v>Fieldhouse Ct. 8</v>
      </c>
      <c r="G24" s="163"/>
      <c r="H24" s="160"/>
      <c r="I24" s="152"/>
    </row>
    <row r="25" spans="1:9" ht="30" customHeight="1" thickBot="1" x14ac:dyDescent="0.2">
      <c r="A25" s="16"/>
      <c r="B25" s="158"/>
      <c r="C25" s="149"/>
      <c r="D25" s="172" t="s">
        <v>186</v>
      </c>
      <c r="E25" s="150" t="s">
        <v>246</v>
      </c>
      <c r="F25" s="168" t="s">
        <v>60</v>
      </c>
      <c r="G25" s="165"/>
      <c r="H25" s="160"/>
      <c r="I25" s="152"/>
    </row>
    <row r="26" spans="1:9" ht="30" customHeight="1" x14ac:dyDescent="0.15">
      <c r="A26" s="16"/>
      <c r="B26" s="158"/>
      <c r="C26" s="149"/>
      <c r="D26" s="173"/>
      <c r="E26" s="151" t="s">
        <v>93</v>
      </c>
      <c r="F26" s="160"/>
      <c r="G26" s="149"/>
      <c r="H26" s="160"/>
      <c r="I26" s="152"/>
    </row>
    <row r="27" spans="1:9" ht="30" customHeight="1" thickBot="1" x14ac:dyDescent="0.2">
      <c r="A27" s="16"/>
      <c r="B27" s="158"/>
      <c r="C27" s="149"/>
      <c r="D27" s="174"/>
      <c r="E27" s="154" t="str">
        <f>F7</f>
        <v>Fieldhouse Ct. 9</v>
      </c>
      <c r="F27" s="163"/>
      <c r="G27" s="149"/>
      <c r="H27" s="160"/>
      <c r="I27" s="152"/>
    </row>
    <row r="28" spans="1:9" ht="30" customHeight="1" x14ac:dyDescent="0.15">
      <c r="A28" s="16"/>
      <c r="B28" s="158"/>
      <c r="C28" s="149"/>
      <c r="D28" s="149"/>
      <c r="E28" s="175" t="s">
        <v>251</v>
      </c>
      <c r="F28" s="149"/>
      <c r="G28" s="149"/>
      <c r="H28" s="160"/>
      <c r="I28" s="152"/>
    </row>
    <row r="29" spans="1:9" ht="30" customHeight="1" thickBot="1" x14ac:dyDescent="0.2">
      <c r="A29" s="16"/>
      <c r="B29" s="167"/>
      <c r="C29" s="149"/>
      <c r="D29" s="149"/>
      <c r="E29" s="159"/>
      <c r="F29" s="149"/>
      <c r="G29" s="149"/>
      <c r="H29" s="160"/>
      <c r="I29" s="152"/>
    </row>
    <row r="30" spans="1:9" ht="30" customHeight="1" x14ac:dyDescent="0.15">
      <c r="A30" s="16"/>
      <c r="B30" s="158" t="s">
        <v>182</v>
      </c>
      <c r="C30" s="149"/>
      <c r="D30" s="149"/>
      <c r="E30" s="171" t="s">
        <v>249</v>
      </c>
      <c r="F30" s="149"/>
      <c r="G30" s="149"/>
      <c r="H30" s="160" t="s">
        <v>181</v>
      </c>
      <c r="I30" s="152"/>
    </row>
    <row r="31" spans="1:9" ht="30" customHeight="1" thickBot="1" x14ac:dyDescent="0.2">
      <c r="A31" s="176"/>
      <c r="B31" s="177" t="str">
        <f>F7</f>
        <v>Fieldhouse Ct. 9</v>
      </c>
      <c r="C31" s="150"/>
      <c r="D31" s="178"/>
      <c r="E31" s="150"/>
      <c r="F31" s="150"/>
      <c r="G31" s="150"/>
      <c r="H31" s="179" t="str">
        <f>G19</f>
        <v>Fieldhouse Ct. 8</v>
      </c>
      <c r="I31" s="174"/>
    </row>
    <row r="32" spans="1:9" ht="30" customHeight="1" x14ac:dyDescent="0.15">
      <c r="A32" s="150" t="s">
        <v>83</v>
      </c>
      <c r="B32" s="172" t="s">
        <v>184</v>
      </c>
      <c r="C32" s="150"/>
      <c r="D32" s="150"/>
      <c r="E32" s="150"/>
      <c r="F32" s="150"/>
      <c r="G32" s="150"/>
      <c r="H32" s="241" t="s">
        <v>183</v>
      </c>
      <c r="I32" s="150" t="s">
        <v>80</v>
      </c>
    </row>
    <row r="33" spans="1:9" ht="30" customHeight="1" thickBot="1" x14ac:dyDescent="0.2">
      <c r="A33" s="150" t="s">
        <v>81</v>
      </c>
      <c r="B33" s="173"/>
      <c r="C33" s="150"/>
      <c r="D33" s="165"/>
      <c r="E33" s="150" t="s">
        <v>243</v>
      </c>
      <c r="F33" s="165"/>
      <c r="G33" s="150"/>
      <c r="H33" s="180"/>
      <c r="I33" s="150" t="s">
        <v>81</v>
      </c>
    </row>
    <row r="34" spans="1:9" ht="30" customHeight="1" x14ac:dyDescent="0.15">
      <c r="A34" s="150"/>
      <c r="B34" s="173"/>
      <c r="C34" s="150"/>
      <c r="D34" s="165"/>
      <c r="E34" s="151" t="s">
        <v>86</v>
      </c>
      <c r="F34" s="149"/>
      <c r="G34" s="150"/>
      <c r="H34" s="180"/>
      <c r="I34" s="152"/>
    </row>
    <row r="35" spans="1:9" ht="30" customHeight="1" thickBot="1" x14ac:dyDescent="0.2">
      <c r="A35" s="150"/>
      <c r="B35" s="172"/>
      <c r="C35" s="150"/>
      <c r="D35" s="153"/>
      <c r="E35" s="154" t="str">
        <f>D7</f>
        <v>Fieldhouse Ct. 8</v>
      </c>
      <c r="F35" s="153"/>
      <c r="G35" s="150"/>
      <c r="H35" s="180"/>
      <c r="I35" s="152"/>
    </row>
    <row r="36" spans="1:9" ht="30" customHeight="1" x14ac:dyDescent="0.15">
      <c r="A36" s="150"/>
      <c r="B36" s="173"/>
      <c r="C36" s="150"/>
      <c r="D36" s="155"/>
      <c r="E36" s="156" t="s">
        <v>87</v>
      </c>
      <c r="F36" s="157"/>
      <c r="G36" s="178"/>
      <c r="H36" s="180"/>
      <c r="I36" s="152"/>
    </row>
    <row r="37" spans="1:9" ht="30" customHeight="1" thickBot="1" x14ac:dyDescent="0.2">
      <c r="A37" s="150"/>
      <c r="B37" s="173"/>
      <c r="C37" s="150"/>
      <c r="D37" s="158" t="s">
        <v>100</v>
      </c>
      <c r="E37" s="159"/>
      <c r="F37" s="160" t="s">
        <v>89</v>
      </c>
      <c r="G37" s="178"/>
      <c r="H37" s="180"/>
      <c r="I37" s="152"/>
    </row>
    <row r="38" spans="1:9" ht="30" customHeight="1" thickBot="1" x14ac:dyDescent="0.2">
      <c r="A38" s="150"/>
      <c r="B38" s="173"/>
      <c r="C38" s="181"/>
      <c r="D38" s="164" t="str">
        <f>F7</f>
        <v>Fieldhouse Ct. 9</v>
      </c>
      <c r="E38" s="162" t="s">
        <v>220</v>
      </c>
      <c r="F38" s="166" t="str">
        <f>D7</f>
        <v>Fieldhouse Ct. 8</v>
      </c>
      <c r="G38" s="181"/>
      <c r="H38" s="180"/>
      <c r="I38" s="152"/>
    </row>
    <row r="39" spans="1:9" ht="30" customHeight="1" thickBot="1" x14ac:dyDescent="0.2">
      <c r="A39" s="150"/>
      <c r="B39" s="173"/>
      <c r="C39" s="182"/>
      <c r="D39" s="172" t="s">
        <v>187</v>
      </c>
      <c r="E39" s="150" t="s">
        <v>245</v>
      </c>
      <c r="F39" s="168" t="s">
        <v>66</v>
      </c>
      <c r="G39" s="183"/>
      <c r="H39" s="180"/>
      <c r="I39" s="152"/>
    </row>
    <row r="40" spans="1:9" ht="30" customHeight="1" x14ac:dyDescent="0.15">
      <c r="A40" s="150"/>
      <c r="B40" s="173"/>
      <c r="C40" s="173"/>
      <c r="D40" s="173"/>
      <c r="E40" s="151" t="s">
        <v>102</v>
      </c>
      <c r="F40" s="160"/>
      <c r="G40" s="180"/>
      <c r="H40" s="180"/>
      <c r="I40" s="152"/>
    </row>
    <row r="41" spans="1:9" ht="30" customHeight="1" thickBot="1" x14ac:dyDescent="0.2">
      <c r="A41" s="150"/>
      <c r="B41" s="173"/>
      <c r="C41" s="173"/>
      <c r="D41" s="174"/>
      <c r="E41" s="154" t="str">
        <f>F7</f>
        <v>Fieldhouse Ct. 9</v>
      </c>
      <c r="F41" s="163"/>
      <c r="G41" s="180"/>
      <c r="H41" s="180"/>
      <c r="I41" s="152"/>
    </row>
    <row r="42" spans="1:9" ht="30" customHeight="1" x14ac:dyDescent="0.15">
      <c r="A42" s="150"/>
      <c r="B42" s="173"/>
      <c r="C42" s="172" t="s">
        <v>94</v>
      </c>
      <c r="D42" s="149"/>
      <c r="E42" s="156" t="s">
        <v>103</v>
      </c>
      <c r="F42" s="149"/>
      <c r="G42" s="180" t="s">
        <v>179</v>
      </c>
      <c r="H42" s="180"/>
      <c r="I42" s="152"/>
    </row>
    <row r="43" spans="1:9" ht="30" customHeight="1" thickBot="1" x14ac:dyDescent="0.2">
      <c r="A43" s="150"/>
      <c r="B43" s="184"/>
      <c r="C43" s="177" t="str">
        <f>D38</f>
        <v>Fieldhouse Ct. 9</v>
      </c>
      <c r="D43" s="149"/>
      <c r="E43" s="159"/>
      <c r="F43" s="149"/>
      <c r="G43" s="185" t="str">
        <f>D7</f>
        <v>Fieldhouse Ct. 8</v>
      </c>
      <c r="H43" s="184"/>
      <c r="I43" s="152"/>
    </row>
    <row r="44" spans="1:9" ht="30" customHeight="1" x14ac:dyDescent="0.15">
      <c r="A44" s="150"/>
      <c r="B44" s="150"/>
      <c r="C44" s="172" t="s">
        <v>96</v>
      </c>
      <c r="D44" s="149"/>
      <c r="E44" s="162" t="s">
        <v>250</v>
      </c>
      <c r="F44" s="149"/>
      <c r="G44" s="241" t="s">
        <v>180</v>
      </c>
      <c r="H44" s="150"/>
      <c r="I44" s="152"/>
    </row>
    <row r="45" spans="1:9" ht="30" customHeight="1" x14ac:dyDescent="0.15">
      <c r="A45" s="150"/>
      <c r="B45" s="150"/>
      <c r="C45" s="173"/>
      <c r="D45" s="150"/>
      <c r="E45" s="150"/>
      <c r="F45" s="150"/>
      <c r="G45" s="180"/>
      <c r="H45" s="150"/>
      <c r="I45" s="152"/>
    </row>
    <row r="46" spans="1:9" ht="30" customHeight="1" thickBot="1" x14ac:dyDescent="0.2">
      <c r="A46" s="150"/>
      <c r="B46" s="150"/>
      <c r="C46" s="158"/>
      <c r="D46" s="149"/>
      <c r="E46" s="150" t="s">
        <v>224</v>
      </c>
      <c r="F46" s="149"/>
      <c r="G46" s="160"/>
      <c r="H46" s="150"/>
      <c r="I46" s="152"/>
    </row>
    <row r="47" spans="1:9" ht="30" customHeight="1" x14ac:dyDescent="0.15">
      <c r="A47" s="150"/>
      <c r="B47" s="150"/>
      <c r="C47" s="158"/>
      <c r="D47" s="149"/>
      <c r="E47" s="151" t="s">
        <v>98</v>
      </c>
      <c r="F47" s="149"/>
      <c r="G47" s="160"/>
      <c r="H47" s="150"/>
      <c r="I47" s="152"/>
    </row>
    <row r="48" spans="1:9" ht="30" customHeight="1" thickBot="1" x14ac:dyDescent="0.2">
      <c r="A48" s="150"/>
      <c r="B48" s="150"/>
      <c r="C48" s="186"/>
      <c r="D48" s="153"/>
      <c r="E48" s="154" t="str">
        <f>F7</f>
        <v>Fieldhouse Ct. 9</v>
      </c>
      <c r="F48" s="153"/>
      <c r="G48" s="163"/>
      <c r="H48" s="150"/>
      <c r="I48" s="152"/>
    </row>
    <row r="49" spans="1:9" ht="30" customHeight="1" x14ac:dyDescent="0.15">
      <c r="A49" s="150"/>
      <c r="B49" s="150"/>
      <c r="C49" s="187"/>
      <c r="D49" s="149"/>
      <c r="E49" s="156" t="s">
        <v>99</v>
      </c>
      <c r="F49" s="149"/>
      <c r="G49" s="187"/>
      <c r="H49" s="150"/>
      <c r="I49" s="152"/>
    </row>
    <row r="50" spans="1:9" ht="30" customHeight="1" thickBot="1" x14ac:dyDescent="0.2">
      <c r="A50" s="150"/>
      <c r="B50" s="150"/>
      <c r="C50" s="149"/>
      <c r="D50" s="149"/>
      <c r="E50" s="159"/>
      <c r="F50" s="149"/>
      <c r="G50" s="149"/>
      <c r="H50" s="150"/>
      <c r="I50" s="152"/>
    </row>
    <row r="51" spans="1:9" ht="30" customHeight="1" x14ac:dyDescent="0.15">
      <c r="A51" s="150"/>
      <c r="B51" s="150"/>
      <c r="C51" s="149"/>
      <c r="D51" s="161"/>
      <c r="E51" s="171" t="s">
        <v>50</v>
      </c>
      <c r="F51" s="149"/>
      <c r="G51" s="149"/>
      <c r="H51" s="150"/>
      <c r="I51" s="152"/>
    </row>
    <row r="52" spans="1:9" ht="22.5" customHeight="1" x14ac:dyDescent="0.2">
      <c r="A52"/>
      <c r="B52"/>
      <c r="C52" s="4"/>
      <c r="D52" s="4"/>
      <c r="E52" s="4"/>
      <c r="F52" s="4"/>
      <c r="G52" s="49"/>
      <c r="H52" s="49"/>
      <c r="I52" s="26"/>
    </row>
    <row r="53" spans="1:9" ht="22.5" customHeight="1" x14ac:dyDescent="0.2">
      <c r="A53"/>
      <c r="B53"/>
      <c r="C53" s="5"/>
      <c r="D53" s="5"/>
      <c r="E53" s="5"/>
      <c r="F53" s="5"/>
      <c r="G53" s="5"/>
      <c r="H53" s="26"/>
      <c r="I53" s="26"/>
    </row>
    <row r="54" spans="1:9" ht="22.5" customHeight="1" x14ac:dyDescent="0.2">
      <c r="A54"/>
      <c r="B54"/>
      <c r="C54"/>
      <c r="D54"/>
      <c r="E54" s="8"/>
      <c r="F54"/>
      <c r="G54"/>
      <c r="H54" s="26"/>
      <c r="I54" s="26"/>
    </row>
    <row r="55" spans="1:9" ht="22.5" customHeight="1" x14ac:dyDescent="0.2">
      <c r="A55" s="188"/>
      <c r="B55" s="189" t="s">
        <v>104</v>
      </c>
      <c r="C55"/>
      <c r="D55"/>
      <c r="E55" s="8"/>
      <c r="F55"/>
      <c r="G55"/>
      <c r="H55"/>
      <c r="I55"/>
    </row>
    <row r="56" spans="1:9" x14ac:dyDescent="0.15">
      <c r="A56" s="96"/>
      <c r="B56" s="96"/>
      <c r="C56" s="96"/>
      <c r="D56" s="96"/>
      <c r="E56" s="96"/>
      <c r="F56" s="96"/>
      <c r="G56" s="96"/>
    </row>
    <row r="57" spans="1:9" x14ac:dyDescent="0.15">
      <c r="A57" s="96"/>
      <c r="B57" s="96"/>
      <c r="C57" s="96"/>
      <c r="D57" s="96"/>
      <c r="E57" s="96"/>
      <c r="F57" s="96"/>
      <c r="G57" s="96"/>
    </row>
    <row r="58" spans="1:9" ht="16" x14ac:dyDescent="0.2">
      <c r="A58" s="67"/>
      <c r="B58" s="67"/>
      <c r="C58" s="67"/>
      <c r="D58" s="67"/>
      <c r="E58" s="96"/>
      <c r="F58" s="96"/>
      <c r="G58" s="96"/>
    </row>
    <row r="59" spans="1:9" x14ac:dyDescent="0.15">
      <c r="A59" s="96"/>
      <c r="B59" s="96"/>
      <c r="C59" s="96"/>
      <c r="D59" s="96"/>
      <c r="E59" s="96"/>
      <c r="F59" s="96"/>
      <c r="G59" s="96"/>
    </row>
    <row r="60" spans="1:9" x14ac:dyDescent="0.15">
      <c r="A60" s="96"/>
      <c r="B60" s="96"/>
      <c r="C60" s="96"/>
      <c r="D60" s="96"/>
      <c r="E60" s="96"/>
      <c r="F60" s="96"/>
      <c r="G60" s="96"/>
    </row>
    <row r="61" spans="1:9" x14ac:dyDescent="0.15">
      <c r="A61" s="96"/>
      <c r="B61" s="96"/>
      <c r="C61" s="96"/>
      <c r="D61" s="96"/>
      <c r="E61" s="96"/>
      <c r="F61" s="96"/>
      <c r="G61" s="96"/>
    </row>
    <row r="62" spans="1:9" x14ac:dyDescent="0.15">
      <c r="A62" s="96"/>
      <c r="B62" s="96"/>
      <c r="C62" s="96"/>
      <c r="D62" s="96"/>
      <c r="E62" s="96"/>
      <c r="F62" s="96"/>
      <c r="G62" s="96"/>
    </row>
    <row r="63" spans="1:9" x14ac:dyDescent="0.15">
      <c r="A63" s="96"/>
      <c r="B63" s="96"/>
      <c r="C63" s="96"/>
      <c r="D63" s="96"/>
      <c r="E63" s="96"/>
      <c r="F63" s="96"/>
      <c r="G63" s="96"/>
    </row>
    <row r="64" spans="1:9" x14ac:dyDescent="0.15">
      <c r="A64" s="96"/>
      <c r="B64" s="96"/>
      <c r="C64" s="96"/>
      <c r="D64" s="96"/>
      <c r="E64" s="96"/>
      <c r="F64" s="96"/>
      <c r="G64" s="96"/>
    </row>
    <row r="65" spans="1:7" x14ac:dyDescent="0.15">
      <c r="A65" s="96"/>
      <c r="B65" s="96"/>
      <c r="C65" s="96"/>
      <c r="D65" s="96"/>
      <c r="E65" s="96"/>
      <c r="F65" s="96"/>
      <c r="G65" s="96"/>
    </row>
    <row r="67" spans="1:7" ht="16" x14ac:dyDescent="0.2">
      <c r="B67" s="67"/>
      <c r="C67" s="67"/>
    </row>
    <row r="76" spans="1:7" ht="16" x14ac:dyDescent="0.2">
      <c r="C76" s="67"/>
    </row>
    <row r="85" spans="2:4" ht="16" x14ac:dyDescent="0.2">
      <c r="B85" s="67"/>
      <c r="C85" s="67"/>
      <c r="D85" s="67"/>
    </row>
    <row r="93" spans="2:4" ht="16" x14ac:dyDescent="0.2">
      <c r="B93" s="67"/>
      <c r="C93" s="67"/>
      <c r="D93" s="67"/>
    </row>
    <row r="102" spans="1:5" ht="16" x14ac:dyDescent="0.2">
      <c r="A102" s="67"/>
      <c r="B102" s="67"/>
      <c r="C102" s="67"/>
      <c r="D102" s="67"/>
      <c r="E102" s="67"/>
    </row>
  </sheetData>
  <mergeCells count="6">
    <mergeCell ref="A1:I1"/>
    <mergeCell ref="A3:B3"/>
    <mergeCell ref="A9:I9"/>
    <mergeCell ref="A5:I5"/>
    <mergeCell ref="A4:I4"/>
    <mergeCell ref="A2:I2"/>
  </mergeCells>
  <phoneticPr fontId="14" type="noConversion"/>
  <printOptions horizontalCentered="1" verticalCentered="1"/>
  <pageMargins left="0" right="0" top="0.2" bottom="0.2" header="0.5" footer="0.5"/>
  <pageSetup paperSize="3" scale="53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2"/>
  <sheetViews>
    <sheetView workbookViewId="0">
      <selection activeCell="F33" sqref="F33"/>
    </sheetView>
  </sheetViews>
  <sheetFormatPr baseColWidth="10" defaultColWidth="8.83203125" defaultRowHeight="13" x14ac:dyDescent="0.15"/>
  <cols>
    <col min="1" max="1" width="25.6640625" style="60" customWidth="1"/>
    <col min="2" max="3" width="28.6640625" style="60" customWidth="1"/>
    <col min="4" max="4" width="31.5" style="60" bestFit="1" customWidth="1"/>
    <col min="5" max="6" width="28.6640625" style="60" customWidth="1"/>
    <col min="7" max="7" width="25.6640625" style="60" customWidth="1"/>
    <col min="8" max="9" width="25.5" style="60" customWidth="1"/>
    <col min="10" max="16384" width="8.83203125" style="60"/>
  </cols>
  <sheetData>
    <row r="1" spans="1:9" ht="20" x14ac:dyDescent="0.2">
      <c r="A1" s="282" t="s">
        <v>15</v>
      </c>
      <c r="B1" s="282"/>
      <c r="C1" s="282"/>
      <c r="D1" s="282"/>
      <c r="E1" s="282"/>
      <c r="F1" s="282"/>
      <c r="G1" s="282"/>
      <c r="H1" s="283"/>
      <c r="I1" s="283"/>
    </row>
    <row r="2" spans="1:9" ht="18" x14ac:dyDescent="0.2">
      <c r="A2" s="287" t="s">
        <v>106</v>
      </c>
      <c r="B2" s="287"/>
      <c r="C2" s="287"/>
      <c r="D2" s="287"/>
      <c r="E2" s="287"/>
      <c r="F2" s="287"/>
      <c r="G2" s="287"/>
      <c r="H2" s="283"/>
      <c r="I2" s="283"/>
    </row>
    <row r="3" spans="1:9" ht="18" x14ac:dyDescent="0.2">
      <c r="A3" s="284"/>
      <c r="B3" s="284"/>
      <c r="C3" s="114"/>
      <c r="D3" s="114"/>
    </row>
    <row r="4" spans="1:9" ht="20" x14ac:dyDescent="0.2">
      <c r="A4" s="286" t="s">
        <v>199</v>
      </c>
      <c r="B4" s="286"/>
      <c r="C4" s="286"/>
      <c r="D4" s="286"/>
      <c r="E4" s="286"/>
      <c r="F4" s="286"/>
      <c r="G4" s="286"/>
      <c r="H4" s="283"/>
      <c r="I4" s="283"/>
    </row>
    <row r="5" spans="1:9" ht="20" x14ac:dyDescent="0.2">
      <c r="A5" s="286" t="s">
        <v>105</v>
      </c>
      <c r="B5" s="286"/>
      <c r="C5" s="286"/>
      <c r="D5" s="286"/>
      <c r="E5" s="286"/>
      <c r="F5" s="286"/>
      <c r="G5" s="286"/>
      <c r="H5" s="283"/>
      <c r="I5" s="283"/>
    </row>
    <row r="6" spans="1:9" ht="13.25" customHeight="1" x14ac:dyDescent="0.2">
      <c r="A6" s="115"/>
      <c r="B6" s="115"/>
      <c r="C6" s="115"/>
      <c r="D6" s="115"/>
      <c r="E6" s="115"/>
      <c r="F6" s="115"/>
      <c r="G6" s="115"/>
    </row>
    <row r="7" spans="1:9" ht="16" x14ac:dyDescent="0.2">
      <c r="A7"/>
      <c r="B7" s="145"/>
      <c r="C7"/>
      <c r="D7" s="147" t="s">
        <v>188</v>
      </c>
      <c r="E7" s="147" t="s">
        <v>54</v>
      </c>
      <c r="F7" s="147" t="s">
        <v>189</v>
      </c>
      <c r="G7"/>
      <c r="H7" s="145"/>
      <c r="I7"/>
    </row>
    <row r="8" spans="1:9" ht="16" x14ac:dyDescent="0.2">
      <c r="A8"/>
      <c r="B8"/>
      <c r="C8"/>
      <c r="D8"/>
      <c r="E8" s="8"/>
      <c r="F8"/>
      <c r="G8"/>
      <c r="H8"/>
      <c r="I8"/>
    </row>
    <row r="9" spans="1:9" ht="14" x14ac:dyDescent="0.15">
      <c r="A9" s="285" t="s">
        <v>48</v>
      </c>
      <c r="B9" s="285"/>
      <c r="C9" s="285"/>
      <c r="D9" s="285"/>
      <c r="E9" s="285"/>
      <c r="F9" s="285"/>
      <c r="G9" s="285"/>
      <c r="H9" s="285"/>
      <c r="I9" s="285"/>
    </row>
    <row r="10" spans="1:9" ht="20.25" customHeight="1" x14ac:dyDescent="0.2">
      <c r="A10"/>
      <c r="B10"/>
      <c r="C10"/>
      <c r="D10" s="148"/>
      <c r="E10" s="147"/>
      <c r="F10" s="148"/>
      <c r="G10" s="148"/>
      <c r="H10" s="148"/>
      <c r="I10"/>
    </row>
    <row r="11" spans="1:9" ht="25.5" customHeight="1" x14ac:dyDescent="0.2">
      <c r="A11"/>
      <c r="B11"/>
      <c r="C11"/>
      <c r="D11" s="148"/>
      <c r="E11" s="147"/>
      <c r="F11" s="148"/>
      <c r="G11" s="148"/>
      <c r="H11" s="148"/>
      <c r="I11"/>
    </row>
    <row r="12" spans="1:9" ht="30" customHeight="1" thickBot="1" x14ac:dyDescent="0.2">
      <c r="A12" s="16"/>
      <c r="B12" s="149"/>
      <c r="C12" s="149"/>
      <c r="D12" s="149"/>
      <c r="E12" s="150" t="s">
        <v>225</v>
      </c>
      <c r="F12" s="149"/>
      <c r="G12" s="149"/>
      <c r="H12" s="149"/>
      <c r="I12" s="16"/>
    </row>
    <row r="13" spans="1:9" ht="30" customHeight="1" x14ac:dyDescent="0.15">
      <c r="A13" s="16"/>
      <c r="B13" s="149"/>
      <c r="C13" s="149"/>
      <c r="D13" s="149"/>
      <c r="E13" s="151" t="s">
        <v>92</v>
      </c>
      <c r="F13" s="149"/>
      <c r="G13" s="149"/>
      <c r="H13" s="149"/>
      <c r="I13" s="152"/>
    </row>
    <row r="14" spans="1:9" ht="30" customHeight="1" thickBot="1" x14ac:dyDescent="0.2">
      <c r="A14" s="16"/>
      <c r="B14" s="149"/>
      <c r="C14" s="153"/>
      <c r="D14" s="153"/>
      <c r="E14" s="154" t="str">
        <f>E21</f>
        <v>Fieldhouse Ct. 10</v>
      </c>
      <c r="F14" s="153"/>
      <c r="G14" s="153"/>
      <c r="H14" s="149"/>
      <c r="I14" s="152"/>
    </row>
    <row r="15" spans="1:9" ht="30" customHeight="1" x14ac:dyDescent="0.15">
      <c r="A15" s="16"/>
      <c r="B15" s="149"/>
      <c r="C15" s="155"/>
      <c r="D15" s="149"/>
      <c r="E15" s="156" t="s">
        <v>178</v>
      </c>
      <c r="F15" s="149"/>
      <c r="G15" s="157"/>
      <c r="H15" s="149"/>
      <c r="I15" s="152"/>
    </row>
    <row r="16" spans="1:9" ht="30" customHeight="1" thickBot="1" x14ac:dyDescent="0.2">
      <c r="A16" s="16"/>
      <c r="B16" s="149"/>
      <c r="C16" s="158"/>
      <c r="D16" s="149"/>
      <c r="E16" s="159"/>
      <c r="F16" s="149"/>
      <c r="G16" s="160"/>
      <c r="H16" s="149"/>
      <c r="I16" s="152"/>
    </row>
    <row r="17" spans="1:9" ht="30" customHeight="1" x14ac:dyDescent="0.15">
      <c r="A17" s="16"/>
      <c r="B17" s="149"/>
      <c r="C17" s="158"/>
      <c r="D17" s="161"/>
      <c r="E17" s="171" t="s">
        <v>241</v>
      </c>
      <c r="F17" s="149"/>
      <c r="G17" s="160"/>
      <c r="H17" s="149"/>
      <c r="I17" s="152"/>
    </row>
    <row r="18" spans="1:9" ht="30" customHeight="1" x14ac:dyDescent="0.15">
      <c r="A18" s="16"/>
      <c r="B18" s="149"/>
      <c r="C18" s="158" t="s">
        <v>88</v>
      </c>
      <c r="D18" s="161"/>
      <c r="E18" s="150"/>
      <c r="F18" s="149"/>
      <c r="G18" s="160" t="s">
        <v>95</v>
      </c>
      <c r="H18" s="149"/>
      <c r="I18" s="152"/>
    </row>
    <row r="19" spans="1:9" ht="30" customHeight="1" thickBot="1" x14ac:dyDescent="0.2">
      <c r="A19" s="16"/>
      <c r="B19" s="163"/>
      <c r="C19" s="164" t="str">
        <f>D24</f>
        <v>Fieldhouse Ct. 11</v>
      </c>
      <c r="D19" s="165"/>
      <c r="E19" s="150" t="s">
        <v>221</v>
      </c>
      <c r="F19" s="165"/>
      <c r="G19" s="166" t="str">
        <f>E14</f>
        <v>Fieldhouse Ct. 10</v>
      </c>
      <c r="H19" s="153"/>
      <c r="I19" s="152"/>
    </row>
    <row r="20" spans="1:9" ht="30" customHeight="1" x14ac:dyDescent="0.15">
      <c r="A20" s="16"/>
      <c r="B20" s="155"/>
      <c r="C20" s="167" t="s">
        <v>90</v>
      </c>
      <c r="D20" s="165"/>
      <c r="E20" s="151" t="s">
        <v>78</v>
      </c>
      <c r="F20" s="149"/>
      <c r="G20" s="168" t="s">
        <v>97</v>
      </c>
      <c r="H20" s="157"/>
      <c r="I20" s="152"/>
    </row>
    <row r="21" spans="1:9" ht="30" customHeight="1" thickBot="1" x14ac:dyDescent="0.2">
      <c r="A21" s="16"/>
      <c r="B21" s="158"/>
      <c r="C21" s="158"/>
      <c r="D21" s="153"/>
      <c r="E21" s="154" t="str">
        <f>D7</f>
        <v>Fieldhouse Ct. 10</v>
      </c>
      <c r="F21" s="153"/>
      <c r="G21" s="168"/>
      <c r="H21" s="160"/>
      <c r="I21" s="152"/>
    </row>
    <row r="22" spans="1:9" ht="30" customHeight="1" x14ac:dyDescent="0.15">
      <c r="A22" s="16"/>
      <c r="B22" s="158"/>
      <c r="C22" s="158"/>
      <c r="D22" s="155"/>
      <c r="E22" s="169" t="s">
        <v>222</v>
      </c>
      <c r="F22" s="157"/>
      <c r="G22" s="168"/>
      <c r="H22" s="160"/>
      <c r="I22" s="152"/>
    </row>
    <row r="23" spans="1:9" ht="30" customHeight="1" thickBot="1" x14ac:dyDescent="0.2">
      <c r="A23" s="16"/>
      <c r="B23" s="158"/>
      <c r="C23" s="158"/>
      <c r="D23" s="158" t="s">
        <v>101</v>
      </c>
      <c r="E23" s="159"/>
      <c r="F23" s="160" t="s">
        <v>91</v>
      </c>
      <c r="G23" s="160"/>
      <c r="H23" s="160"/>
      <c r="I23" s="152"/>
    </row>
    <row r="24" spans="1:9" ht="30" customHeight="1" thickBot="1" x14ac:dyDescent="0.2">
      <c r="A24" s="16"/>
      <c r="B24" s="158"/>
      <c r="C24" s="170"/>
      <c r="D24" s="164" t="str">
        <f>F7</f>
        <v>Fieldhouse Ct. 11</v>
      </c>
      <c r="E24" s="171" t="s">
        <v>244</v>
      </c>
      <c r="F24" s="166" t="str">
        <f>E14</f>
        <v>Fieldhouse Ct. 10</v>
      </c>
      <c r="G24" s="163"/>
      <c r="H24" s="160"/>
      <c r="I24" s="152"/>
    </row>
    <row r="25" spans="1:9" ht="30" customHeight="1" thickBot="1" x14ac:dyDescent="0.2">
      <c r="A25" s="16"/>
      <c r="B25" s="158"/>
      <c r="C25" s="149"/>
      <c r="D25" s="172" t="s">
        <v>186</v>
      </c>
      <c r="E25" s="150" t="s">
        <v>248</v>
      </c>
      <c r="F25" s="168" t="s">
        <v>60</v>
      </c>
      <c r="G25" s="165"/>
      <c r="H25" s="160"/>
      <c r="I25" s="152"/>
    </row>
    <row r="26" spans="1:9" ht="30" customHeight="1" x14ac:dyDescent="0.2">
      <c r="A26" s="16"/>
      <c r="B26" s="158"/>
      <c r="C26" s="149"/>
      <c r="D26" s="173"/>
      <c r="E26" s="151" t="s">
        <v>93</v>
      </c>
      <c r="F26" s="207"/>
      <c r="G26" s="149"/>
      <c r="H26" s="160"/>
      <c r="I26" s="152"/>
    </row>
    <row r="27" spans="1:9" ht="30" customHeight="1" thickBot="1" x14ac:dyDescent="0.2">
      <c r="A27" s="16"/>
      <c r="B27" s="158"/>
      <c r="C27" s="149"/>
      <c r="D27" s="174"/>
      <c r="E27" s="154" t="str">
        <f>F7</f>
        <v>Fieldhouse Ct. 11</v>
      </c>
      <c r="F27" s="163"/>
      <c r="G27" s="149"/>
      <c r="H27" s="160"/>
      <c r="I27" s="152"/>
    </row>
    <row r="28" spans="1:9" ht="30" customHeight="1" x14ac:dyDescent="0.15">
      <c r="A28" s="16"/>
      <c r="B28" s="158"/>
      <c r="C28" s="149"/>
      <c r="D28" s="149"/>
      <c r="E28" s="175" t="s">
        <v>253</v>
      </c>
      <c r="F28" s="149"/>
      <c r="G28" s="149"/>
      <c r="H28" s="160"/>
      <c r="I28" s="152"/>
    </row>
    <row r="29" spans="1:9" ht="30" customHeight="1" thickBot="1" x14ac:dyDescent="0.2">
      <c r="A29" s="16"/>
      <c r="B29" s="167"/>
      <c r="C29" s="149"/>
      <c r="D29" s="149"/>
      <c r="E29" s="159"/>
      <c r="F29" s="149"/>
      <c r="G29" s="149"/>
      <c r="H29" s="160"/>
      <c r="I29" s="152"/>
    </row>
    <row r="30" spans="1:9" ht="30" customHeight="1" x14ac:dyDescent="0.15">
      <c r="A30" s="16"/>
      <c r="B30" s="158" t="s">
        <v>182</v>
      </c>
      <c r="C30" s="149"/>
      <c r="D30" s="149"/>
      <c r="E30" s="171" t="s">
        <v>252</v>
      </c>
      <c r="F30" s="149"/>
      <c r="G30" s="149"/>
      <c r="H30" s="160" t="s">
        <v>181</v>
      </c>
      <c r="I30" s="152"/>
    </row>
    <row r="31" spans="1:9" ht="30" customHeight="1" thickBot="1" x14ac:dyDescent="0.2">
      <c r="A31" s="176"/>
      <c r="B31" s="177" t="str">
        <f>F7</f>
        <v>Fieldhouse Ct. 11</v>
      </c>
      <c r="C31" s="150"/>
      <c r="D31" s="178"/>
      <c r="E31" s="150"/>
      <c r="F31" s="150"/>
      <c r="G31" s="150"/>
      <c r="H31" s="179" t="str">
        <f>G19</f>
        <v>Fieldhouse Ct. 10</v>
      </c>
      <c r="I31" s="174"/>
    </row>
    <row r="32" spans="1:9" ht="30" customHeight="1" x14ac:dyDescent="0.15">
      <c r="A32" s="150" t="s">
        <v>172</v>
      </c>
      <c r="B32" s="172" t="s">
        <v>184</v>
      </c>
      <c r="C32" s="150"/>
      <c r="D32" s="150"/>
      <c r="E32" s="150"/>
      <c r="F32" s="150"/>
      <c r="G32" s="150"/>
      <c r="H32" s="241" t="s">
        <v>183</v>
      </c>
      <c r="I32" s="150" t="s">
        <v>171</v>
      </c>
    </row>
    <row r="33" spans="1:9" ht="30" customHeight="1" thickBot="1" x14ac:dyDescent="0.2">
      <c r="A33" s="150" t="s">
        <v>173</v>
      </c>
      <c r="B33" s="173"/>
      <c r="C33" s="150"/>
      <c r="D33" s="165"/>
      <c r="E33" s="150" t="s">
        <v>261</v>
      </c>
      <c r="F33" s="165"/>
      <c r="G33" s="150"/>
      <c r="H33" s="180"/>
      <c r="I33" s="150" t="s">
        <v>81</v>
      </c>
    </row>
    <row r="34" spans="1:9" ht="30" customHeight="1" x14ac:dyDescent="0.15">
      <c r="A34" s="150"/>
      <c r="B34" s="173"/>
      <c r="C34" s="150"/>
      <c r="D34" s="165"/>
      <c r="E34" s="151" t="s">
        <v>86</v>
      </c>
      <c r="F34" s="149"/>
      <c r="G34" s="150"/>
      <c r="H34" s="180"/>
      <c r="I34" s="152"/>
    </row>
    <row r="35" spans="1:9" ht="30" customHeight="1" thickBot="1" x14ac:dyDescent="0.2">
      <c r="A35" s="150"/>
      <c r="B35" s="172"/>
      <c r="C35" s="150"/>
      <c r="D35" s="153"/>
      <c r="E35" s="154" t="str">
        <f>D7</f>
        <v>Fieldhouse Ct. 10</v>
      </c>
      <c r="F35" s="153"/>
      <c r="G35" s="150"/>
      <c r="H35" s="180"/>
      <c r="I35" s="152"/>
    </row>
    <row r="36" spans="1:9" ht="30" customHeight="1" x14ac:dyDescent="0.15">
      <c r="A36" s="150"/>
      <c r="B36" s="173"/>
      <c r="C36" s="150"/>
      <c r="D36" s="155"/>
      <c r="E36" s="156" t="s">
        <v>87</v>
      </c>
      <c r="F36" s="157"/>
      <c r="G36" s="178"/>
      <c r="H36" s="180"/>
      <c r="I36" s="152"/>
    </row>
    <row r="37" spans="1:9" ht="30" customHeight="1" thickBot="1" x14ac:dyDescent="0.2">
      <c r="A37" s="150"/>
      <c r="B37" s="173"/>
      <c r="C37" s="150"/>
      <c r="D37" s="158" t="s">
        <v>100</v>
      </c>
      <c r="E37" s="159"/>
      <c r="F37" s="160" t="s">
        <v>89</v>
      </c>
      <c r="G37" s="178"/>
      <c r="H37" s="180"/>
      <c r="I37" s="152"/>
    </row>
    <row r="38" spans="1:9" ht="30" customHeight="1" thickBot="1" x14ac:dyDescent="0.2">
      <c r="A38" s="150"/>
      <c r="B38" s="173"/>
      <c r="C38" s="181"/>
      <c r="D38" s="164" t="str">
        <f>F7</f>
        <v>Fieldhouse Ct. 11</v>
      </c>
      <c r="E38" s="162" t="s">
        <v>226</v>
      </c>
      <c r="F38" s="166" t="str">
        <f>D7</f>
        <v>Fieldhouse Ct. 10</v>
      </c>
      <c r="G38" s="181"/>
      <c r="H38" s="180"/>
      <c r="I38" s="152"/>
    </row>
    <row r="39" spans="1:9" ht="30" customHeight="1" thickBot="1" x14ac:dyDescent="0.2">
      <c r="A39" s="150"/>
      <c r="B39" s="173"/>
      <c r="C39" s="182"/>
      <c r="D39" s="172" t="s">
        <v>187</v>
      </c>
      <c r="E39" s="150" t="s">
        <v>247</v>
      </c>
      <c r="F39" s="168" t="s">
        <v>66</v>
      </c>
      <c r="G39" s="183"/>
      <c r="H39" s="180"/>
      <c r="I39" s="152"/>
    </row>
    <row r="40" spans="1:9" ht="30" customHeight="1" x14ac:dyDescent="0.15">
      <c r="A40" s="150"/>
      <c r="B40" s="173"/>
      <c r="C40" s="173"/>
      <c r="D40" s="173"/>
      <c r="E40" s="151" t="s">
        <v>102</v>
      </c>
      <c r="F40" s="160"/>
      <c r="G40" s="180"/>
      <c r="H40" s="180"/>
      <c r="I40" s="152"/>
    </row>
    <row r="41" spans="1:9" ht="30" customHeight="1" thickBot="1" x14ac:dyDescent="0.2">
      <c r="A41" s="150"/>
      <c r="B41" s="173"/>
      <c r="C41" s="173"/>
      <c r="D41" s="174"/>
      <c r="E41" s="154" t="str">
        <f>F7</f>
        <v>Fieldhouse Ct. 11</v>
      </c>
      <c r="F41" s="163"/>
      <c r="G41" s="180"/>
      <c r="H41" s="180"/>
      <c r="I41" s="152"/>
    </row>
    <row r="42" spans="1:9" ht="30" customHeight="1" x14ac:dyDescent="0.15">
      <c r="A42" s="150"/>
      <c r="B42" s="173"/>
      <c r="C42" s="172" t="s">
        <v>94</v>
      </c>
      <c r="D42" s="149"/>
      <c r="E42" s="156" t="s">
        <v>103</v>
      </c>
      <c r="F42" s="149"/>
      <c r="G42" s="180" t="s">
        <v>179</v>
      </c>
      <c r="H42" s="180"/>
      <c r="I42" s="152"/>
    </row>
    <row r="43" spans="1:9" ht="30" customHeight="1" thickBot="1" x14ac:dyDescent="0.2">
      <c r="A43" s="150"/>
      <c r="B43" s="184"/>
      <c r="C43" s="177" t="str">
        <f>D38</f>
        <v>Fieldhouse Ct. 11</v>
      </c>
      <c r="D43" s="149"/>
      <c r="E43" s="159"/>
      <c r="F43" s="149"/>
      <c r="G43" s="185" t="str">
        <f>D7</f>
        <v>Fieldhouse Ct. 10</v>
      </c>
      <c r="H43" s="184"/>
      <c r="I43" s="152"/>
    </row>
    <row r="44" spans="1:9" ht="30" customHeight="1" x14ac:dyDescent="0.15">
      <c r="A44" s="150"/>
      <c r="B44" s="150"/>
      <c r="C44" s="172" t="s">
        <v>96</v>
      </c>
      <c r="D44" s="149"/>
      <c r="E44" s="162" t="s">
        <v>254</v>
      </c>
      <c r="F44" s="149"/>
      <c r="G44" s="241" t="s">
        <v>180</v>
      </c>
      <c r="H44" s="150"/>
      <c r="I44" s="152"/>
    </row>
    <row r="45" spans="1:9" ht="30" customHeight="1" x14ac:dyDescent="0.15">
      <c r="A45" s="150"/>
      <c r="B45" s="150"/>
      <c r="C45" s="173"/>
      <c r="D45" s="150"/>
      <c r="E45" s="150"/>
      <c r="F45" s="150"/>
      <c r="G45" s="180"/>
      <c r="H45" s="150"/>
      <c r="I45" s="152"/>
    </row>
    <row r="46" spans="1:9" ht="30" customHeight="1" thickBot="1" x14ac:dyDescent="0.2">
      <c r="A46" s="150"/>
      <c r="B46" s="150"/>
      <c r="C46" s="158"/>
      <c r="D46" s="149"/>
      <c r="E46" s="150" t="s">
        <v>212</v>
      </c>
      <c r="F46" s="149"/>
      <c r="G46" s="160"/>
      <c r="H46" s="150"/>
      <c r="I46" s="152"/>
    </row>
    <row r="47" spans="1:9" ht="30" customHeight="1" x14ac:dyDescent="0.15">
      <c r="A47" s="150"/>
      <c r="B47" s="150"/>
      <c r="C47" s="158"/>
      <c r="D47" s="149"/>
      <c r="E47" s="151" t="s">
        <v>98</v>
      </c>
      <c r="F47" s="149"/>
      <c r="G47" s="160"/>
      <c r="H47" s="150"/>
      <c r="I47" s="152"/>
    </row>
    <row r="48" spans="1:9" ht="30" customHeight="1" thickBot="1" x14ac:dyDescent="0.2">
      <c r="A48" s="150"/>
      <c r="B48" s="150"/>
      <c r="C48" s="186"/>
      <c r="D48" s="153"/>
      <c r="E48" s="154" t="str">
        <f>F7</f>
        <v>Fieldhouse Ct. 11</v>
      </c>
      <c r="F48" s="153"/>
      <c r="G48" s="163"/>
      <c r="H48" s="150"/>
      <c r="I48" s="152"/>
    </row>
    <row r="49" spans="1:9" ht="30" customHeight="1" x14ac:dyDescent="0.15">
      <c r="A49" s="150"/>
      <c r="B49" s="150"/>
      <c r="C49" s="187"/>
      <c r="D49" s="149"/>
      <c r="E49" s="156" t="s">
        <v>99</v>
      </c>
      <c r="F49" s="149"/>
      <c r="G49" s="187"/>
      <c r="H49" s="150"/>
      <c r="I49" s="152"/>
    </row>
    <row r="50" spans="1:9" ht="30" customHeight="1" thickBot="1" x14ac:dyDescent="0.2">
      <c r="A50" s="150"/>
      <c r="B50" s="150"/>
      <c r="C50" s="149"/>
      <c r="D50" s="149"/>
      <c r="E50" s="159"/>
      <c r="F50" s="149"/>
      <c r="G50" s="149"/>
      <c r="H50" s="150"/>
      <c r="I50" s="152"/>
    </row>
    <row r="51" spans="1:9" ht="30" customHeight="1" x14ac:dyDescent="0.15">
      <c r="A51" s="150"/>
      <c r="B51" s="150"/>
      <c r="C51" s="149"/>
      <c r="D51" s="161"/>
      <c r="E51" s="171" t="s">
        <v>242</v>
      </c>
      <c r="F51" s="149"/>
      <c r="G51" s="149"/>
      <c r="H51" s="150"/>
      <c r="I51" s="152"/>
    </row>
    <row r="52" spans="1:9" ht="22.5" customHeight="1" x14ac:dyDescent="0.2">
      <c r="A52"/>
      <c r="B52"/>
      <c r="C52" s="4"/>
      <c r="D52" s="4"/>
      <c r="E52" s="4"/>
      <c r="F52" s="4"/>
      <c r="G52" s="106"/>
      <c r="H52" s="106"/>
      <c r="I52" s="26"/>
    </row>
    <row r="53" spans="1:9" ht="22.5" customHeight="1" x14ac:dyDescent="0.2">
      <c r="A53"/>
      <c r="B53"/>
      <c r="C53" s="5"/>
      <c r="D53" s="5"/>
      <c r="E53" s="5"/>
      <c r="F53" s="5"/>
      <c r="G53" s="5"/>
      <c r="H53" s="26"/>
      <c r="I53" s="26"/>
    </row>
    <row r="54" spans="1:9" ht="22.5" customHeight="1" x14ac:dyDescent="0.2">
      <c r="A54"/>
      <c r="B54"/>
      <c r="C54"/>
      <c r="D54"/>
      <c r="E54" s="8"/>
      <c r="F54"/>
      <c r="G54"/>
      <c r="H54" s="26"/>
      <c r="I54" s="26"/>
    </row>
    <row r="55" spans="1:9" ht="22.5" customHeight="1" x14ac:dyDescent="0.2">
      <c r="A55" s="188"/>
      <c r="B55" s="189" t="s">
        <v>104</v>
      </c>
      <c r="C55"/>
      <c r="D55"/>
      <c r="E55" s="8"/>
      <c r="F55"/>
      <c r="G55"/>
      <c r="H55"/>
      <c r="I55"/>
    </row>
    <row r="56" spans="1:9" x14ac:dyDescent="0.15">
      <c r="A56" s="96"/>
      <c r="B56" s="96"/>
      <c r="C56" s="96"/>
      <c r="D56" s="96"/>
      <c r="E56" s="96"/>
      <c r="F56" s="96"/>
      <c r="G56" s="96"/>
    </row>
    <row r="57" spans="1:9" x14ac:dyDescent="0.15">
      <c r="A57" s="96"/>
      <c r="B57" s="96"/>
      <c r="C57" s="96"/>
      <c r="D57" s="96"/>
      <c r="E57" s="96"/>
      <c r="F57" s="96"/>
      <c r="G57" s="96"/>
    </row>
    <row r="58" spans="1:9" ht="16" x14ac:dyDescent="0.2">
      <c r="A58" s="67"/>
      <c r="B58" s="67"/>
      <c r="C58" s="67"/>
      <c r="D58" s="67"/>
      <c r="E58" s="96"/>
      <c r="F58" s="96"/>
      <c r="G58" s="96"/>
    </row>
    <row r="59" spans="1:9" x14ac:dyDescent="0.15">
      <c r="A59" s="96"/>
      <c r="B59" s="96"/>
      <c r="C59" s="96"/>
      <c r="D59" s="96"/>
      <c r="E59" s="96"/>
      <c r="F59" s="96"/>
      <c r="G59" s="96"/>
    </row>
    <row r="60" spans="1:9" x14ac:dyDescent="0.15">
      <c r="A60" s="96"/>
      <c r="B60" s="96"/>
      <c r="C60" s="96"/>
      <c r="D60" s="96"/>
      <c r="E60" s="96"/>
      <c r="F60" s="96"/>
      <c r="G60" s="96"/>
    </row>
    <row r="61" spans="1:9" x14ac:dyDescent="0.15">
      <c r="A61" s="96"/>
      <c r="B61" s="96"/>
      <c r="C61" s="96"/>
      <c r="D61" s="96"/>
      <c r="E61" s="96"/>
      <c r="F61" s="96"/>
      <c r="G61" s="96"/>
    </row>
    <row r="62" spans="1:9" x14ac:dyDescent="0.15">
      <c r="A62" s="96"/>
      <c r="B62" s="96"/>
      <c r="C62" s="96"/>
      <c r="D62" s="96"/>
      <c r="E62" s="96"/>
      <c r="F62" s="96"/>
      <c r="G62" s="96"/>
    </row>
    <row r="63" spans="1:9" x14ac:dyDescent="0.15">
      <c r="A63" s="96"/>
      <c r="B63" s="96"/>
      <c r="C63" s="96"/>
      <c r="D63" s="96"/>
      <c r="E63" s="96"/>
      <c r="F63" s="96"/>
      <c r="G63" s="96"/>
    </row>
    <row r="64" spans="1:9" x14ac:dyDescent="0.15">
      <c r="A64" s="96"/>
      <c r="B64" s="96"/>
      <c r="C64" s="96"/>
      <c r="D64" s="96"/>
      <c r="E64" s="96"/>
      <c r="F64" s="96"/>
      <c r="G64" s="96"/>
    </row>
    <row r="65" spans="1:7" x14ac:dyDescent="0.15">
      <c r="A65" s="96"/>
      <c r="B65" s="96"/>
      <c r="C65" s="96"/>
      <c r="D65" s="96"/>
      <c r="E65" s="96"/>
      <c r="F65" s="96"/>
      <c r="G65" s="96"/>
    </row>
    <row r="67" spans="1:7" ht="16" x14ac:dyDescent="0.2">
      <c r="B67" s="67"/>
      <c r="C67" s="67"/>
    </row>
    <row r="76" spans="1:7" ht="16" x14ac:dyDescent="0.2">
      <c r="C76" s="67"/>
    </row>
    <row r="85" spans="2:4" ht="16" x14ac:dyDescent="0.2">
      <c r="B85" s="67"/>
      <c r="C85" s="67"/>
      <c r="D85" s="67"/>
    </row>
    <row r="93" spans="2:4" ht="16" x14ac:dyDescent="0.2">
      <c r="B93" s="67"/>
      <c r="C93" s="67"/>
      <c r="D93" s="67"/>
    </row>
    <row r="102" spans="1:5" ht="16" x14ac:dyDescent="0.2">
      <c r="A102" s="67"/>
      <c r="B102" s="67"/>
      <c r="C102" s="67"/>
      <c r="D102" s="67"/>
      <c r="E102" s="67"/>
    </row>
  </sheetData>
  <mergeCells count="6">
    <mergeCell ref="A9:I9"/>
    <mergeCell ref="A3:B3"/>
    <mergeCell ref="A1:I1"/>
    <mergeCell ref="A2:I2"/>
    <mergeCell ref="A4:I4"/>
    <mergeCell ref="A5:I5"/>
  </mergeCells>
  <printOptions horizontalCentered="1" verticalCentered="1"/>
  <pageMargins left="0" right="0" top="0.2" bottom="0.2" header="0.3" footer="0.3"/>
  <pageSetup paperSize="3" scale="41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8"/>
  <sheetViews>
    <sheetView view="pageLayout" zoomScale="99" zoomScalePageLayoutView="99" workbookViewId="0">
      <selection activeCell="H8" sqref="H8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F3" s="13"/>
      <c r="G3" s="13"/>
      <c r="H3" s="51"/>
    </row>
    <row r="4" spans="1:12" s="16" customFormat="1" x14ac:dyDescent="0.2">
      <c r="A4" s="15" t="s">
        <v>17</v>
      </c>
      <c r="B4" s="16" t="s">
        <v>65</v>
      </c>
      <c r="H4" s="51"/>
    </row>
    <row r="5" spans="1:12" s="16" customFormat="1" x14ac:dyDescent="0.2">
      <c r="A5" s="15" t="s">
        <v>18</v>
      </c>
      <c r="B5" s="17" t="s">
        <v>147</v>
      </c>
      <c r="H5" s="51"/>
    </row>
    <row r="7" spans="1:12" s="18" customFormat="1" ht="14" x14ac:dyDescent="0.15">
      <c r="A7" s="259" t="s">
        <v>19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</row>
    <row r="9" spans="1:12" x14ac:dyDescent="0.2">
      <c r="A9" s="19" t="s">
        <v>20</v>
      </c>
      <c r="B9" t="s">
        <v>21</v>
      </c>
      <c r="D9" s="19"/>
      <c r="E9" s="19"/>
    </row>
    <row r="10" spans="1:12" x14ac:dyDescent="0.2">
      <c r="A10" s="19" t="s">
        <v>22</v>
      </c>
      <c r="B10" s="20">
        <v>3</v>
      </c>
      <c r="C10" s="20"/>
      <c r="D10" s="19"/>
      <c r="E10" s="19"/>
    </row>
    <row r="12" spans="1:12" s="41" customFormat="1" x14ac:dyDescent="0.2">
      <c r="A12" s="50" t="s">
        <v>23</v>
      </c>
      <c r="B12" s="252" t="str">
        <f>A13</f>
        <v>ARVC 12R1 Adidas</v>
      </c>
      <c r="C12" s="255"/>
      <c r="D12" s="252" t="str">
        <f>A16</f>
        <v>NEVBC 12 Purple</v>
      </c>
      <c r="E12" s="253"/>
      <c r="F12" s="260" t="str">
        <f>A19</f>
        <v>ARVC RA 12 Red</v>
      </c>
      <c r="G12" s="253"/>
      <c r="H12" s="50" t="s">
        <v>24</v>
      </c>
      <c r="I12" s="252" t="s">
        <v>25</v>
      </c>
      <c r="J12" s="253"/>
    </row>
    <row r="13" spans="1:12" s="22" customFormat="1" ht="24" customHeight="1" x14ac:dyDescent="0.2">
      <c r="A13" s="261" t="s">
        <v>14</v>
      </c>
      <c r="B13" s="270"/>
      <c r="C13" s="271"/>
      <c r="D13" s="21">
        <v>25</v>
      </c>
      <c r="E13" s="21">
        <v>14</v>
      </c>
      <c r="F13" s="21">
        <v>25</v>
      </c>
      <c r="G13" s="21">
        <v>4</v>
      </c>
      <c r="H13" s="261">
        <v>1</v>
      </c>
      <c r="I13" s="264">
        <v>1</v>
      </c>
      <c r="J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15</v>
      </c>
      <c r="F14" s="21">
        <v>25</v>
      </c>
      <c r="G14" s="21">
        <v>5</v>
      </c>
      <c r="H14" s="262"/>
      <c r="I14" s="266"/>
      <c r="J14" s="267"/>
    </row>
    <row r="15" spans="1:12" s="22" customFormat="1" ht="24" customHeight="1" x14ac:dyDescent="0.2">
      <c r="A15" s="263"/>
      <c r="B15" s="274"/>
      <c r="C15" s="275"/>
      <c r="D15" s="21">
        <v>25</v>
      </c>
      <c r="E15" s="21">
        <v>11</v>
      </c>
      <c r="F15" s="21">
        <v>25</v>
      </c>
      <c r="G15" s="21">
        <v>5</v>
      </c>
      <c r="H15" s="263"/>
      <c r="I15" s="268"/>
      <c r="J15" s="269"/>
    </row>
    <row r="16" spans="1:12" s="22" customFormat="1" ht="24" customHeight="1" x14ac:dyDescent="0.2">
      <c r="A16" s="261" t="s">
        <v>159</v>
      </c>
      <c r="B16" s="23">
        <f>IF(E13&gt;0,E13," ")</f>
        <v>14</v>
      </c>
      <c r="C16" s="23">
        <f>IF(D13&gt;0,D13," ")</f>
        <v>25</v>
      </c>
      <c r="D16" s="270"/>
      <c r="E16" s="271"/>
      <c r="F16" s="21">
        <v>25</v>
      </c>
      <c r="G16" s="21">
        <v>18</v>
      </c>
      <c r="H16" s="261">
        <v>2</v>
      </c>
      <c r="I16" s="264">
        <v>3</v>
      </c>
      <c r="J16" s="265"/>
    </row>
    <row r="17" spans="1:11" s="22" customFormat="1" ht="24" customHeight="1" x14ac:dyDescent="0.2">
      <c r="A17" s="262"/>
      <c r="B17" s="23">
        <f>IF(E14&gt;0,E14," ")</f>
        <v>15</v>
      </c>
      <c r="C17" s="23">
        <f>IF(D14&gt;0,D14," ")</f>
        <v>25</v>
      </c>
      <c r="D17" s="272"/>
      <c r="E17" s="273"/>
      <c r="F17" s="21">
        <v>18</v>
      </c>
      <c r="G17" s="21">
        <v>25</v>
      </c>
      <c r="H17" s="262"/>
      <c r="I17" s="266"/>
      <c r="J17" s="267"/>
    </row>
    <row r="18" spans="1:11" s="22" customFormat="1" ht="24" customHeight="1" x14ac:dyDescent="0.2">
      <c r="A18" s="263"/>
      <c r="B18" s="23">
        <f>IF(E15&gt;0,E15," ")</f>
        <v>11</v>
      </c>
      <c r="C18" s="23">
        <f>IF(D15&gt;0,D15," ")</f>
        <v>25</v>
      </c>
      <c r="D18" s="274"/>
      <c r="E18" s="275"/>
      <c r="F18" s="21">
        <v>22</v>
      </c>
      <c r="G18" s="21">
        <v>25</v>
      </c>
      <c r="H18" s="263"/>
      <c r="I18" s="268"/>
      <c r="J18" s="269"/>
    </row>
    <row r="19" spans="1:11" s="22" customFormat="1" ht="24" customHeight="1" x14ac:dyDescent="0.2">
      <c r="A19" s="261" t="s">
        <v>75</v>
      </c>
      <c r="B19" s="23">
        <f>IF(G13&gt;0,G13," ")</f>
        <v>4</v>
      </c>
      <c r="C19" s="23">
        <f>IF(F13&gt;0,F13," ")</f>
        <v>25</v>
      </c>
      <c r="D19" s="23">
        <f>IF(G16&gt;0,G16," ")</f>
        <v>18</v>
      </c>
      <c r="E19" s="23">
        <f>IF(F16&gt;0,F16," ")</f>
        <v>25</v>
      </c>
      <c r="F19" s="270"/>
      <c r="G19" s="271"/>
      <c r="H19" s="261">
        <v>3</v>
      </c>
      <c r="I19" s="264">
        <v>2</v>
      </c>
      <c r="J19" s="265"/>
    </row>
    <row r="20" spans="1:11" s="22" customFormat="1" ht="24" customHeight="1" x14ac:dyDescent="0.2">
      <c r="A20" s="262"/>
      <c r="B20" s="23">
        <f>IF(G14&gt;0,G14," ")</f>
        <v>5</v>
      </c>
      <c r="C20" s="23">
        <f>IF(F14&gt;0,F14," ")</f>
        <v>25</v>
      </c>
      <c r="D20" s="23">
        <f>IF(G17&gt;0,G17," ")</f>
        <v>25</v>
      </c>
      <c r="E20" s="23">
        <f>IF(F17&gt;0,F17," ")</f>
        <v>18</v>
      </c>
      <c r="F20" s="272"/>
      <c r="G20" s="273"/>
      <c r="H20" s="262"/>
      <c r="I20" s="266"/>
      <c r="J20" s="267"/>
    </row>
    <row r="21" spans="1:11" s="22" customFormat="1" ht="24" customHeight="1" x14ac:dyDescent="0.2">
      <c r="A21" s="263"/>
      <c r="B21" s="23">
        <f>IF(G15&gt;0,G15," ")</f>
        <v>5</v>
      </c>
      <c r="C21" s="23">
        <f>IF(F15&gt;0,F15," ")</f>
        <v>25</v>
      </c>
      <c r="D21" s="23">
        <f>IF(G18&gt;0,G18," ")</f>
        <v>25</v>
      </c>
      <c r="E21" s="23">
        <f>IF(F18&gt;0,F18," ")</f>
        <v>22</v>
      </c>
      <c r="F21" s="274"/>
      <c r="G21" s="275"/>
      <c r="H21" s="263"/>
      <c r="I21" s="268"/>
      <c r="J21" s="269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56" t="s">
        <v>26</v>
      </c>
      <c r="C23" s="256"/>
      <c r="D23" s="256"/>
      <c r="E23" s="256"/>
      <c r="F23" s="256" t="s">
        <v>27</v>
      </c>
      <c r="G23" s="256"/>
      <c r="H23" s="256"/>
      <c r="I23" s="256" t="s">
        <v>28</v>
      </c>
      <c r="J23" s="256"/>
    </row>
    <row r="24" spans="1:11" x14ac:dyDescent="0.2">
      <c r="A24" s="41"/>
      <c r="B24" s="252" t="s">
        <v>29</v>
      </c>
      <c r="C24" s="255"/>
      <c r="D24" s="255" t="s">
        <v>30</v>
      </c>
      <c r="E24" s="255"/>
      <c r="F24" s="255" t="s">
        <v>29</v>
      </c>
      <c r="G24" s="255"/>
      <c r="H24" s="48" t="s">
        <v>30</v>
      </c>
      <c r="I24" s="48" t="s">
        <v>31</v>
      </c>
      <c r="J24" s="48" t="s">
        <v>32</v>
      </c>
      <c r="K24" s="24" t="s">
        <v>33</v>
      </c>
    </row>
    <row r="25" spans="1:11" s="41" customFormat="1" ht="24" customHeight="1" x14ac:dyDescent="0.2">
      <c r="A25" s="10" t="str">
        <f>A13</f>
        <v>ARVC 12R1 Adidas</v>
      </c>
      <c r="B25" s="250">
        <v>6</v>
      </c>
      <c r="C25" s="251"/>
      <c r="D25" s="250"/>
      <c r="E25" s="251"/>
      <c r="F25" s="250"/>
      <c r="G25" s="251"/>
      <c r="H25" s="25"/>
      <c r="I25" s="42">
        <f>IF(D13+D14+D15+F13+F14+F15=0,0,D13+D14+D15+F13+F14+F15)</f>
        <v>150</v>
      </c>
      <c r="J25" s="42">
        <f>E13+E14+E15+G13+G14+G15</f>
        <v>54</v>
      </c>
      <c r="K25" s="42">
        <f>I25-J25</f>
        <v>96</v>
      </c>
    </row>
    <row r="26" spans="1:11" ht="24" customHeight="1" x14ac:dyDescent="0.2">
      <c r="A26" s="10" t="str">
        <f>A16</f>
        <v>NEVBC 12 Purple</v>
      </c>
      <c r="B26" s="250">
        <v>1</v>
      </c>
      <c r="C26" s="251"/>
      <c r="D26" s="250">
        <v>5</v>
      </c>
      <c r="E26" s="251"/>
      <c r="F26" s="250"/>
      <c r="G26" s="251"/>
      <c r="H26" s="25"/>
      <c r="I26" s="42">
        <f>IF(B16+B17+B18+F16+F17+F18=0,0,B16+B17+B18+F16+F17+F18)</f>
        <v>105</v>
      </c>
      <c r="J26" s="42">
        <f>C16+C17+C18+G16+G17+G18</f>
        <v>143</v>
      </c>
      <c r="K26" s="42">
        <f>I26-J26</f>
        <v>-38</v>
      </c>
    </row>
    <row r="27" spans="1:11" ht="24" customHeight="1" x14ac:dyDescent="0.2">
      <c r="A27" s="10" t="str">
        <f>A19</f>
        <v>ARVC RA 12 Red</v>
      </c>
      <c r="B27" s="250">
        <v>2</v>
      </c>
      <c r="C27" s="251"/>
      <c r="D27" s="250">
        <v>4</v>
      </c>
      <c r="E27" s="251"/>
      <c r="F27" s="250"/>
      <c r="G27" s="251"/>
      <c r="H27" s="25"/>
      <c r="I27" s="42">
        <f>B19+B20+B21+D19+D20+D21</f>
        <v>82</v>
      </c>
      <c r="J27" s="42">
        <f>C19+C20+C21+E19+E20+E21</f>
        <v>140</v>
      </c>
      <c r="K27" s="42">
        <f>I27-J27</f>
        <v>-58</v>
      </c>
    </row>
    <row r="28" spans="1:11" x14ac:dyDescent="0.2">
      <c r="A28" s="26"/>
      <c r="B28" s="277">
        <f>SUM(B25:C27)</f>
        <v>9</v>
      </c>
      <c r="C28" s="277"/>
      <c r="D28" s="277">
        <f>SUM(D25:E27)</f>
        <v>9</v>
      </c>
      <c r="E28" s="277"/>
      <c r="F28" s="277">
        <f>SUM(F25:G27)</f>
        <v>0</v>
      </c>
      <c r="G28" s="277"/>
      <c r="H28" s="27">
        <f>SUM(H25:H27)</f>
        <v>0</v>
      </c>
      <c r="I28" s="27">
        <f>SUM(I25:I27)</f>
        <v>337</v>
      </c>
      <c r="J28" s="27">
        <f>SUM(J25:J27)</f>
        <v>337</v>
      </c>
      <c r="K28" s="27">
        <f>SUM(K25:K27)</f>
        <v>0</v>
      </c>
    </row>
    <row r="29" spans="1:11" ht="24" customHeight="1" x14ac:dyDescent="0.2"/>
    <row r="30" spans="1:11" ht="24" customHeight="1" x14ac:dyDescent="0.2">
      <c r="A30" s="50"/>
      <c r="B30" s="252" t="s">
        <v>34</v>
      </c>
      <c r="C30" s="253"/>
      <c r="D30" s="252" t="s">
        <v>34</v>
      </c>
      <c r="E30" s="253"/>
      <c r="F30" s="254" t="s">
        <v>35</v>
      </c>
      <c r="G30" s="254"/>
      <c r="H30" s="276"/>
      <c r="I30" s="276"/>
      <c r="J30" s="276"/>
      <c r="K30" s="276"/>
    </row>
    <row r="31" spans="1:11" ht="18" customHeight="1" x14ac:dyDescent="0.2">
      <c r="A31" s="50" t="s">
        <v>36</v>
      </c>
      <c r="B31" s="252" t="str">
        <f>A13</f>
        <v>ARVC 12R1 Adidas</v>
      </c>
      <c r="C31" s="253"/>
      <c r="D31" s="252" t="str">
        <f>A19</f>
        <v>ARVC RA 12 Red</v>
      </c>
      <c r="E31" s="253"/>
      <c r="F31" s="254" t="str">
        <f>A16</f>
        <v>NEVBC 12 Purple</v>
      </c>
      <c r="G31" s="254"/>
      <c r="H31" s="276"/>
      <c r="I31" s="276"/>
      <c r="J31" s="276"/>
      <c r="K31" s="276"/>
    </row>
    <row r="32" spans="1:11" ht="18" customHeight="1" x14ac:dyDescent="0.2">
      <c r="A32" s="50" t="s">
        <v>37</v>
      </c>
      <c r="B32" s="252" t="str">
        <f>A16</f>
        <v>NEVBC 12 Purple</v>
      </c>
      <c r="C32" s="253"/>
      <c r="D32" s="252" t="str">
        <f>A19</f>
        <v>ARVC RA 12 Red</v>
      </c>
      <c r="E32" s="253"/>
      <c r="F32" s="254" t="str">
        <f>A13</f>
        <v>ARVC 12R1 Adidas</v>
      </c>
      <c r="G32" s="254"/>
      <c r="H32" s="28"/>
      <c r="I32" s="28"/>
      <c r="J32" s="28"/>
      <c r="K32" s="28"/>
    </row>
    <row r="33" spans="1:11" ht="18" customHeight="1" x14ac:dyDescent="0.2">
      <c r="A33" s="50" t="s">
        <v>38</v>
      </c>
      <c r="B33" s="252" t="str">
        <f>A13</f>
        <v>ARVC 12R1 Adidas</v>
      </c>
      <c r="C33" s="253"/>
      <c r="D33" s="252" t="str">
        <f>A16</f>
        <v>NEVBC 12 Purple</v>
      </c>
      <c r="E33" s="253"/>
      <c r="F33" s="254" t="str">
        <f>A19</f>
        <v>ARVC RA 12 Red</v>
      </c>
      <c r="G33" s="254"/>
      <c r="H33" s="276"/>
      <c r="I33" s="276"/>
      <c r="J33" s="276"/>
      <c r="K33" s="276"/>
    </row>
    <row r="34" spans="1:11" ht="18" customHeight="1" x14ac:dyDescent="0.2">
      <c r="F34" s="26"/>
      <c r="G34" s="26"/>
      <c r="H34" s="276"/>
      <c r="I34" s="276"/>
      <c r="J34" s="276"/>
      <c r="K34" s="276"/>
    </row>
    <row r="35" spans="1:11" ht="18" customHeight="1" x14ac:dyDescent="0.2">
      <c r="A35" s="278"/>
      <c r="B35" s="278"/>
      <c r="C35" s="278"/>
      <c r="D35" s="278"/>
      <c r="E35" s="278"/>
      <c r="F35" s="278"/>
      <c r="G35" s="51"/>
    </row>
    <row r="36" spans="1:11" ht="18" customHeight="1" x14ac:dyDescent="0.2">
      <c r="A36" s="288"/>
      <c r="B36" s="288"/>
      <c r="C36" s="288"/>
      <c r="D36" s="288"/>
      <c r="E36" s="288"/>
      <c r="F36" s="288"/>
      <c r="G36" s="288"/>
      <c r="H36" s="288"/>
    </row>
    <row r="37" spans="1:11" ht="18" customHeight="1" x14ac:dyDescent="0.2"/>
    <row r="38" spans="1:11" ht="18" customHeight="1" x14ac:dyDescent="0.2"/>
  </sheetData>
  <mergeCells count="55">
    <mergeCell ref="F33:G33"/>
    <mergeCell ref="H33:K33"/>
    <mergeCell ref="B25:C25"/>
    <mergeCell ref="D25:E25"/>
    <mergeCell ref="F25:G25"/>
    <mergeCell ref="B26:C26"/>
    <mergeCell ref="D26:E26"/>
    <mergeCell ref="F26:G26"/>
    <mergeCell ref="B28:C28"/>
    <mergeCell ref="D28:E28"/>
    <mergeCell ref="F28:G28"/>
    <mergeCell ref="B27:C27"/>
    <mergeCell ref="D27:E27"/>
    <mergeCell ref="F27:G27"/>
    <mergeCell ref="A36:H36"/>
    <mergeCell ref="B30:C30"/>
    <mergeCell ref="D30:E30"/>
    <mergeCell ref="F30:G30"/>
    <mergeCell ref="B31:C31"/>
    <mergeCell ref="D31:E31"/>
    <mergeCell ref="F31:G31"/>
    <mergeCell ref="H34:K34"/>
    <mergeCell ref="A35:F35"/>
    <mergeCell ref="B32:C32"/>
    <mergeCell ref="D32:E32"/>
    <mergeCell ref="F32:G32"/>
    <mergeCell ref="H30:K30"/>
    <mergeCell ref="H31:K31"/>
    <mergeCell ref="B33:C33"/>
    <mergeCell ref="D33:E33"/>
    <mergeCell ref="H19:H21"/>
    <mergeCell ref="I19:J21"/>
    <mergeCell ref="B23:E23"/>
    <mergeCell ref="F23:H23"/>
    <mergeCell ref="I23:J23"/>
    <mergeCell ref="B24:C24"/>
    <mergeCell ref="D24:E24"/>
    <mergeCell ref="F24:G24"/>
    <mergeCell ref="A13:A15"/>
    <mergeCell ref="B13:C15"/>
    <mergeCell ref="A16:A18"/>
    <mergeCell ref="D16:E18"/>
    <mergeCell ref="A19:A21"/>
    <mergeCell ref="F19:G21"/>
    <mergeCell ref="H13:H15"/>
    <mergeCell ref="I13:J15"/>
    <mergeCell ref="H16:H18"/>
    <mergeCell ref="I16:J18"/>
    <mergeCell ref="A1:L1"/>
    <mergeCell ref="A2:L2"/>
    <mergeCell ref="B12:C12"/>
    <mergeCell ref="D12:E12"/>
    <mergeCell ref="F12:G12"/>
    <mergeCell ref="A7:K7"/>
    <mergeCell ref="I12:J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2"/>
  <sheetViews>
    <sheetView view="pageLayout" topLeftCell="A7"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65</v>
      </c>
      <c r="H4" s="59"/>
    </row>
    <row r="5" spans="1:12" s="16" customFormat="1" x14ac:dyDescent="0.2">
      <c r="A5" s="15" t="s">
        <v>18</v>
      </c>
      <c r="B5" s="58" t="s">
        <v>147</v>
      </c>
      <c r="H5" s="107"/>
    </row>
    <row r="6" spans="1:12" x14ac:dyDescent="0.2">
      <c r="C6" s="8"/>
      <c r="H6" s="107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22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108" t="s">
        <v>23</v>
      </c>
      <c r="B12" s="252" t="str">
        <f>A13</f>
        <v>DCVA/505 12 Thunder</v>
      </c>
      <c r="C12" s="255"/>
      <c r="D12" s="252" t="str">
        <f>A16</f>
        <v>ARVC RA 12 Black</v>
      </c>
      <c r="E12" s="253"/>
      <c r="F12" s="252" t="str">
        <f>A19</f>
        <v>ARVC 11N1 Adidas</v>
      </c>
      <c r="G12" s="253"/>
      <c r="H12" s="260" t="str">
        <f>A22</f>
        <v>SF Storm 11 Lightning</v>
      </c>
      <c r="I12" s="253"/>
      <c r="J12" s="108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131</v>
      </c>
      <c r="B13" s="270"/>
      <c r="C13" s="271"/>
      <c r="D13" s="21">
        <v>25</v>
      </c>
      <c r="E13" s="21">
        <v>11</v>
      </c>
      <c r="F13" s="21">
        <v>25</v>
      </c>
      <c r="G13" s="21">
        <v>18</v>
      </c>
      <c r="H13" s="21">
        <v>25</v>
      </c>
      <c r="I13" s="21">
        <v>19</v>
      </c>
      <c r="J13" s="261">
        <v>1</v>
      </c>
      <c r="K13" s="264">
        <v>1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6</v>
      </c>
      <c r="F14" s="21">
        <v>20</v>
      </c>
      <c r="G14" s="21">
        <v>25</v>
      </c>
      <c r="H14" s="21">
        <v>25</v>
      </c>
      <c r="I14" s="21">
        <v>15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74</v>
      </c>
      <c r="B16" s="23">
        <f>IF(E13&gt;0,E13," ")</f>
        <v>11</v>
      </c>
      <c r="C16" s="23">
        <f>IF(D13&gt;0,D13," ")</f>
        <v>25</v>
      </c>
      <c r="D16" s="270"/>
      <c r="E16" s="271"/>
      <c r="F16" s="21">
        <v>16</v>
      </c>
      <c r="G16" s="21">
        <v>25</v>
      </c>
      <c r="H16" s="21">
        <v>25</v>
      </c>
      <c r="I16" s="21">
        <v>20</v>
      </c>
      <c r="J16" s="261">
        <v>2</v>
      </c>
      <c r="K16" s="264">
        <v>3</v>
      </c>
      <c r="L16" s="265"/>
    </row>
    <row r="17" spans="1:12" s="22" customFormat="1" ht="24" customHeight="1" x14ac:dyDescent="0.2">
      <c r="A17" s="262"/>
      <c r="B17" s="23">
        <f>IF(E14&gt;0,E14," ")</f>
        <v>6</v>
      </c>
      <c r="C17" s="23">
        <f>IF(D14&gt;0,D14," ")</f>
        <v>25</v>
      </c>
      <c r="D17" s="272"/>
      <c r="E17" s="273"/>
      <c r="F17" s="21">
        <v>21</v>
      </c>
      <c r="G17" s="21">
        <v>25</v>
      </c>
      <c r="H17" s="21">
        <v>25</v>
      </c>
      <c r="I17" s="21">
        <v>10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61</v>
      </c>
      <c r="B19" s="23">
        <f>IF(G13&gt;0,G13," ")</f>
        <v>18</v>
      </c>
      <c r="C19" s="23">
        <f>IF(F13&gt;0,F13," ")</f>
        <v>25</v>
      </c>
      <c r="D19" s="23">
        <f>IF(G16&gt;0,G16," ")</f>
        <v>25</v>
      </c>
      <c r="E19" s="23">
        <f>IF(F16&gt;0,F16," ")</f>
        <v>16</v>
      </c>
      <c r="F19" s="30"/>
      <c r="G19" s="30"/>
      <c r="H19" s="21">
        <v>25</v>
      </c>
      <c r="I19" s="21">
        <v>10</v>
      </c>
      <c r="J19" s="261">
        <v>3</v>
      </c>
      <c r="K19" s="264">
        <v>2</v>
      </c>
      <c r="L19" s="265"/>
    </row>
    <row r="20" spans="1:12" s="22" customFormat="1" ht="24" customHeight="1" x14ac:dyDescent="0.2">
      <c r="A20" s="262"/>
      <c r="B20" s="23">
        <f>IF(G14&gt;0,G14," ")</f>
        <v>25</v>
      </c>
      <c r="C20" s="23">
        <f>IF(F14&gt;0,F14," ")</f>
        <v>20</v>
      </c>
      <c r="D20" s="23">
        <f>IF(G17&gt;0,G17," ")</f>
        <v>25</v>
      </c>
      <c r="E20" s="23">
        <f>IF(F17&gt;0,F17," ")</f>
        <v>21</v>
      </c>
      <c r="F20" s="30"/>
      <c r="G20" s="30"/>
      <c r="H20" s="21">
        <v>25</v>
      </c>
      <c r="I20" s="21">
        <v>12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135</v>
      </c>
      <c r="B22" s="23">
        <f>IF(I13&gt;0,I13," ")</f>
        <v>19</v>
      </c>
      <c r="C22" s="23">
        <f>IF(H13&gt;0,H13," ")</f>
        <v>25</v>
      </c>
      <c r="D22" s="23">
        <f>IF(I16&gt;0,I16," ")</f>
        <v>20</v>
      </c>
      <c r="E22" s="23">
        <f>IF(H16&gt;0,H16," ")</f>
        <v>25</v>
      </c>
      <c r="F22" s="23">
        <f>IF(I19&gt;0,I19," ")</f>
        <v>10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15</v>
      </c>
      <c r="C23" s="23">
        <f>IF(H14&gt;0,H14," ")</f>
        <v>25</v>
      </c>
      <c r="D23" s="23">
        <f>IF(I17&gt;0,I17," ")</f>
        <v>10</v>
      </c>
      <c r="E23" s="23">
        <f>IF(H17&gt;0,H17," ")</f>
        <v>25</v>
      </c>
      <c r="F23" s="23">
        <f>IF(I20&gt;0,I20," ")</f>
        <v>12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11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109" t="s">
        <v>30</v>
      </c>
      <c r="I27" s="109" t="s">
        <v>31</v>
      </c>
      <c r="J27" s="109" t="s">
        <v>32</v>
      </c>
      <c r="K27" s="24" t="s">
        <v>33</v>
      </c>
    </row>
    <row r="28" spans="1:12" s="41" customFormat="1" ht="24" customHeight="1" x14ac:dyDescent="0.2">
      <c r="A28" s="10" t="str">
        <f>A13</f>
        <v>DCVA/505 12 Thunder</v>
      </c>
      <c r="B28" s="250">
        <v>5</v>
      </c>
      <c r="C28" s="251"/>
      <c r="D28" s="250">
        <v>1</v>
      </c>
      <c r="E28" s="251"/>
      <c r="F28" s="250"/>
      <c r="G28" s="251"/>
      <c r="H28" s="25"/>
      <c r="I28" s="42">
        <f>D13+D14+D15+F13+F14+F15+H13+H14+H15</f>
        <v>145</v>
      </c>
      <c r="J28" s="42">
        <f>E13+E14+E15+G13+G14+G15+I13+I14+I15</f>
        <v>94</v>
      </c>
      <c r="K28" s="42">
        <f>I28-J28</f>
        <v>51</v>
      </c>
    </row>
    <row r="29" spans="1:12" ht="24" customHeight="1" x14ac:dyDescent="0.2">
      <c r="A29" s="10" t="str">
        <f>A16</f>
        <v>ARVC RA 12 Black</v>
      </c>
      <c r="B29" s="250">
        <v>2</v>
      </c>
      <c r="C29" s="251"/>
      <c r="D29" s="250">
        <v>4</v>
      </c>
      <c r="E29" s="251"/>
      <c r="F29" s="250"/>
      <c r="G29" s="251"/>
      <c r="H29" s="25"/>
      <c r="I29" s="42">
        <f>B16+B17+B18+F16+F17+F18+H16+H17+H18</f>
        <v>104</v>
      </c>
      <c r="J29" s="42">
        <f>C16+C17+C18+G16+G17+G18+I16+I17+I18</f>
        <v>130</v>
      </c>
      <c r="K29" s="42">
        <f>I29-J29</f>
        <v>-26</v>
      </c>
    </row>
    <row r="30" spans="1:12" ht="24" customHeight="1" x14ac:dyDescent="0.2">
      <c r="A30" s="10" t="str">
        <f>A19</f>
        <v>ARVC 11N1 Adidas</v>
      </c>
      <c r="B30" s="250">
        <v>5</v>
      </c>
      <c r="C30" s="251"/>
      <c r="D30" s="250">
        <v>1</v>
      </c>
      <c r="E30" s="251"/>
      <c r="F30" s="250"/>
      <c r="G30" s="251"/>
      <c r="H30" s="25"/>
      <c r="I30" s="42">
        <f>B19+B20+B21+D19+D20+D21+H19+H20+H21</f>
        <v>143</v>
      </c>
      <c r="J30" s="42">
        <f>C19+C20+C21+E19+E20+E21+I19+I20+I21</f>
        <v>104</v>
      </c>
      <c r="K30" s="42">
        <f>I30-J30</f>
        <v>39</v>
      </c>
    </row>
    <row r="31" spans="1:12" ht="24" customHeight="1" x14ac:dyDescent="0.2">
      <c r="A31" s="10" t="str">
        <f>A22</f>
        <v>SF Storm 11 Lightning</v>
      </c>
      <c r="B31" s="250">
        <v>0</v>
      </c>
      <c r="C31" s="251"/>
      <c r="D31" s="250">
        <v>6</v>
      </c>
      <c r="E31" s="251"/>
      <c r="F31" s="250"/>
      <c r="G31" s="251"/>
      <c r="H31" s="25"/>
      <c r="I31" s="42">
        <f>B22+B23+B24+D22+D23+D24+F22+F23+F24</f>
        <v>86</v>
      </c>
      <c r="J31" s="42">
        <f>C22+C23+C24+E22+E23+E24+G22+G23+G24</f>
        <v>150</v>
      </c>
      <c r="K31" s="42">
        <f>I31-J31</f>
        <v>-64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478</v>
      </c>
      <c r="J32" s="27">
        <f>SUM(J28:J31)</f>
        <v>478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108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108" t="s">
        <v>36</v>
      </c>
      <c r="B35" s="252" t="str">
        <f>A28</f>
        <v>DCVA/505 12 Thunder</v>
      </c>
      <c r="C35" s="253"/>
      <c r="D35" s="252" t="str">
        <f>A30</f>
        <v>ARVC 11N1 Adidas</v>
      </c>
      <c r="E35" s="253"/>
      <c r="F35" s="254" t="str">
        <f>A16</f>
        <v>ARVC RA 12 Black</v>
      </c>
      <c r="G35" s="254"/>
      <c r="I35" s="276"/>
      <c r="J35" s="276"/>
      <c r="K35" s="276"/>
      <c r="L35" s="276"/>
    </row>
    <row r="36" spans="1:12" ht="18" customHeight="1" x14ac:dyDescent="0.2">
      <c r="A36" s="108" t="s">
        <v>37</v>
      </c>
      <c r="B36" s="252" t="str">
        <f>A16</f>
        <v>ARVC RA 12 Black</v>
      </c>
      <c r="C36" s="253"/>
      <c r="D36" s="252" t="str">
        <f>A22</f>
        <v>SF Storm 11 Lightning</v>
      </c>
      <c r="E36" s="253"/>
      <c r="F36" s="254" t="str">
        <f>A13</f>
        <v>DCVA/505 12 Thunder</v>
      </c>
      <c r="G36" s="254"/>
      <c r="I36" s="28"/>
      <c r="J36" s="28"/>
      <c r="K36" s="28"/>
      <c r="L36" s="28"/>
    </row>
    <row r="37" spans="1:12" ht="18" customHeight="1" x14ac:dyDescent="0.2">
      <c r="A37" s="108" t="s">
        <v>38</v>
      </c>
      <c r="B37" s="252" t="str">
        <f>A28</f>
        <v>DCVA/505 12 Thunder</v>
      </c>
      <c r="C37" s="253"/>
      <c r="D37" s="252" t="str">
        <f>A31</f>
        <v>SF Storm 11 Lightning</v>
      </c>
      <c r="E37" s="253"/>
      <c r="F37" s="254" t="str">
        <f>A30</f>
        <v>ARVC 11N1 Adidas</v>
      </c>
      <c r="G37" s="254"/>
      <c r="I37" s="276"/>
      <c r="J37" s="276"/>
      <c r="K37" s="276"/>
      <c r="L37" s="276"/>
    </row>
    <row r="38" spans="1:12" ht="18" customHeight="1" x14ac:dyDescent="0.2">
      <c r="A38" s="108" t="s">
        <v>44</v>
      </c>
      <c r="B38" s="252" t="str">
        <f>A29</f>
        <v>ARVC RA 12 Black</v>
      </c>
      <c r="C38" s="253"/>
      <c r="D38" s="252" t="str">
        <f>A30</f>
        <v>ARVC 11N1 Adidas</v>
      </c>
      <c r="E38" s="253"/>
      <c r="F38" s="254" t="str">
        <f>A28</f>
        <v>DCVA/505 12 Thunder</v>
      </c>
      <c r="G38" s="254"/>
      <c r="I38" s="276"/>
      <c r="J38" s="276"/>
      <c r="K38" s="276"/>
      <c r="L38" s="276"/>
    </row>
    <row r="39" spans="1:12" x14ac:dyDescent="0.2">
      <c r="A39" s="108" t="s">
        <v>45</v>
      </c>
      <c r="B39" s="252" t="str">
        <f>A30</f>
        <v>ARVC 11N1 Adidas</v>
      </c>
      <c r="C39" s="253"/>
      <c r="D39" s="252" t="str">
        <f>A31</f>
        <v>SF Storm 11 Lightning</v>
      </c>
      <c r="E39" s="253"/>
      <c r="F39" s="254" t="str">
        <f>A16</f>
        <v>ARVC RA 12 Black</v>
      </c>
      <c r="G39" s="254"/>
    </row>
    <row r="40" spans="1:12" x14ac:dyDescent="0.2">
      <c r="A40" s="108" t="s">
        <v>46</v>
      </c>
      <c r="B40" s="252" t="str">
        <f>A13</f>
        <v>DCVA/505 12 Thunder</v>
      </c>
      <c r="C40" s="253"/>
      <c r="D40" s="252" t="str">
        <f>A29</f>
        <v>ARVC RA 12 Black</v>
      </c>
      <c r="E40" s="253"/>
      <c r="F40" s="254" t="str">
        <f>A22</f>
        <v>SF Storm 11 Lightning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107"/>
    </row>
  </sheetData>
  <mergeCells count="70">
    <mergeCell ref="I35:L35"/>
    <mergeCell ref="B26:D26"/>
    <mergeCell ref="F26:H26"/>
    <mergeCell ref="B36:C36"/>
    <mergeCell ref="D36:E36"/>
    <mergeCell ref="F36:G36"/>
    <mergeCell ref="B32:C32"/>
    <mergeCell ref="D32:E32"/>
    <mergeCell ref="F32:G32"/>
    <mergeCell ref="F30:G30"/>
    <mergeCell ref="B31:C31"/>
    <mergeCell ref="D31:E31"/>
    <mergeCell ref="F31:G31"/>
    <mergeCell ref="B35:C35"/>
    <mergeCell ref="D35:E35"/>
    <mergeCell ref="F35:G35"/>
    <mergeCell ref="J13:J15"/>
    <mergeCell ref="K13:L15"/>
    <mergeCell ref="A13:A15"/>
    <mergeCell ref="B13:C15"/>
    <mergeCell ref="A16:A18"/>
    <mergeCell ref="D16:E18"/>
    <mergeCell ref="J16:J18"/>
    <mergeCell ref="K16:L18"/>
    <mergeCell ref="A1:L1"/>
    <mergeCell ref="A2:L2"/>
    <mergeCell ref="B12:C12"/>
    <mergeCell ref="D12:E12"/>
    <mergeCell ref="F12:G12"/>
    <mergeCell ref="A7:H7"/>
    <mergeCell ref="H12:I12"/>
    <mergeCell ref="K12:L12"/>
    <mergeCell ref="J19:J21"/>
    <mergeCell ref="K19:L21"/>
    <mergeCell ref="A22:A24"/>
    <mergeCell ref="H22:I24"/>
    <mergeCell ref="J22:J24"/>
    <mergeCell ref="K22:L24"/>
    <mergeCell ref="A19:A21"/>
    <mergeCell ref="I26:J26"/>
    <mergeCell ref="B29:C29"/>
    <mergeCell ref="D29:E29"/>
    <mergeCell ref="F29:G29"/>
    <mergeCell ref="B34:C34"/>
    <mergeCell ref="D34:E34"/>
    <mergeCell ref="F34:G34"/>
    <mergeCell ref="I34:L34"/>
    <mergeCell ref="B28:C28"/>
    <mergeCell ref="D28:E28"/>
    <mergeCell ref="F28:G28"/>
    <mergeCell ref="B27:C27"/>
    <mergeCell ref="D27:E27"/>
    <mergeCell ref="F27:G27"/>
    <mergeCell ref="B30:C30"/>
    <mergeCell ref="D30:E30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2"/>
  <sheetViews>
    <sheetView view="pageLayout" topLeftCell="A9"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65</v>
      </c>
      <c r="H4" s="59"/>
    </row>
    <row r="5" spans="1:12" s="16" customFormat="1" x14ac:dyDescent="0.2">
      <c r="A5" s="15" t="s">
        <v>18</v>
      </c>
      <c r="B5" s="58" t="s">
        <v>147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42</v>
      </c>
      <c r="D9" s="19"/>
      <c r="E9" s="19"/>
      <c r="F9" s="19"/>
      <c r="G9" s="19"/>
    </row>
    <row r="10" spans="1:12" x14ac:dyDescent="0.2">
      <c r="A10" s="19" t="s">
        <v>22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SF Storm 12 Hurricanes</v>
      </c>
      <c r="C12" s="255"/>
      <c r="D12" s="252" t="str">
        <f>A16</f>
        <v>District 12 - 12 Sea Devils</v>
      </c>
      <c r="E12" s="253"/>
      <c r="F12" s="252" t="str">
        <f>A19</f>
        <v>DCVA/505 13 Sundevil</v>
      </c>
      <c r="G12" s="253"/>
      <c r="H12" s="260" t="str">
        <f>A22</f>
        <v>ARVC RA 12 White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132</v>
      </c>
      <c r="B13" s="270"/>
      <c r="C13" s="271"/>
      <c r="D13" s="21">
        <v>25</v>
      </c>
      <c r="E13" s="21">
        <v>15</v>
      </c>
      <c r="F13" s="21">
        <v>25</v>
      </c>
      <c r="G13" s="21">
        <v>6</v>
      </c>
      <c r="H13" s="21">
        <v>25</v>
      </c>
      <c r="I13" s="21">
        <v>7</v>
      </c>
      <c r="J13" s="261">
        <v>1</v>
      </c>
      <c r="K13" s="264">
        <v>1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11</v>
      </c>
      <c r="F14" s="21">
        <v>25</v>
      </c>
      <c r="G14" s="21">
        <v>8</v>
      </c>
      <c r="H14" s="21">
        <v>25</v>
      </c>
      <c r="I14" s="21">
        <v>12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134</v>
      </c>
      <c r="B16" s="23">
        <f>IF(E13&gt;0,E13," ")</f>
        <v>15</v>
      </c>
      <c r="C16" s="23">
        <f>IF(D13&gt;0,D13," ")</f>
        <v>25</v>
      </c>
      <c r="D16" s="270"/>
      <c r="E16" s="271"/>
      <c r="F16" s="21">
        <v>25</v>
      </c>
      <c r="G16" s="21">
        <v>7</v>
      </c>
      <c r="H16" s="21">
        <v>25</v>
      </c>
      <c r="I16" s="21">
        <v>14</v>
      </c>
      <c r="J16" s="261">
        <v>2</v>
      </c>
      <c r="K16" s="264">
        <v>2</v>
      </c>
      <c r="L16" s="265"/>
    </row>
    <row r="17" spans="1:12" s="22" customFormat="1" ht="24" customHeight="1" x14ac:dyDescent="0.2">
      <c r="A17" s="262"/>
      <c r="B17" s="23">
        <f>IF(E14&gt;0,E14," ")</f>
        <v>11</v>
      </c>
      <c r="C17" s="23">
        <f>IF(D14&gt;0,D14," ")</f>
        <v>25</v>
      </c>
      <c r="D17" s="272"/>
      <c r="E17" s="273"/>
      <c r="F17" s="21">
        <v>25</v>
      </c>
      <c r="G17" s="21">
        <v>16</v>
      </c>
      <c r="H17" s="21">
        <v>25</v>
      </c>
      <c r="I17" s="21">
        <v>10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163</v>
      </c>
      <c r="B19" s="23">
        <f>IF(G13&gt;0,G13," ")</f>
        <v>6</v>
      </c>
      <c r="C19" s="23">
        <f>IF(F13&gt;0,F13," ")</f>
        <v>25</v>
      </c>
      <c r="D19" s="23">
        <f>IF(G16&gt;0,G16," ")</f>
        <v>7</v>
      </c>
      <c r="E19" s="23">
        <f>IF(F16&gt;0,F16," ")</f>
        <v>25</v>
      </c>
      <c r="F19" s="30"/>
      <c r="G19" s="30"/>
      <c r="H19" s="21">
        <v>16</v>
      </c>
      <c r="I19" s="21">
        <v>25</v>
      </c>
      <c r="J19" s="261">
        <v>3</v>
      </c>
      <c r="K19" s="264">
        <v>4</v>
      </c>
      <c r="L19" s="265"/>
    </row>
    <row r="20" spans="1:12" s="22" customFormat="1" ht="24" customHeight="1" x14ac:dyDescent="0.2">
      <c r="A20" s="262"/>
      <c r="B20" s="23">
        <f>IF(G14&gt;0,G14," ")</f>
        <v>8</v>
      </c>
      <c r="C20" s="23">
        <f>IF(F14&gt;0,F14," ")</f>
        <v>25</v>
      </c>
      <c r="D20" s="23">
        <f>IF(G17&gt;0,G17," ")</f>
        <v>16</v>
      </c>
      <c r="E20" s="23">
        <f>IF(F17&gt;0,F17," ")</f>
        <v>25</v>
      </c>
      <c r="F20" s="30"/>
      <c r="G20" s="30"/>
      <c r="H20" s="21">
        <v>24</v>
      </c>
      <c r="I20" s="21">
        <v>26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76</v>
      </c>
      <c r="B22" s="23">
        <f>IF(I13&gt;0,I13," ")</f>
        <v>7</v>
      </c>
      <c r="C22" s="23">
        <f>IF(H13&gt;0,H13," ")</f>
        <v>25</v>
      </c>
      <c r="D22" s="23">
        <f>IF(I16&gt;0,I16," ")</f>
        <v>14</v>
      </c>
      <c r="E22" s="23">
        <f>IF(H16&gt;0,H16," ")</f>
        <v>25</v>
      </c>
      <c r="F22" s="23">
        <f>IF(I19&gt;0,I19," ")</f>
        <v>25</v>
      </c>
      <c r="G22" s="23">
        <f>IF(H19&gt;0,H19," ")</f>
        <v>16</v>
      </c>
      <c r="H22" s="270"/>
      <c r="I22" s="271"/>
      <c r="J22" s="261">
        <v>4</v>
      </c>
      <c r="K22" s="264">
        <v>3</v>
      </c>
      <c r="L22" s="265"/>
    </row>
    <row r="23" spans="1:12" s="22" customFormat="1" ht="24" customHeight="1" x14ac:dyDescent="0.2">
      <c r="A23" s="262"/>
      <c r="B23" s="23">
        <f>IF(I14&gt;0,I14," ")</f>
        <v>12</v>
      </c>
      <c r="C23" s="23">
        <f>IF(H14&gt;0,H14," ")</f>
        <v>25</v>
      </c>
      <c r="D23" s="23">
        <f>IF(I17&gt;0,I17," ")</f>
        <v>10</v>
      </c>
      <c r="E23" s="23">
        <f>IF(H17&gt;0,H17," ")</f>
        <v>25</v>
      </c>
      <c r="F23" s="23">
        <f>IF(I20&gt;0,I20," ")</f>
        <v>26</v>
      </c>
      <c r="G23" s="23">
        <f>IF(H20&gt;0,H20," ")</f>
        <v>24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SF Storm 12 Hurricanes</v>
      </c>
      <c r="B28" s="250">
        <v>6</v>
      </c>
      <c r="C28" s="251"/>
      <c r="D28" s="250">
        <v>0</v>
      </c>
      <c r="E28" s="251"/>
      <c r="F28" s="250"/>
      <c r="G28" s="251"/>
      <c r="H28" s="25"/>
      <c r="I28" s="42">
        <f>D13+D14+D15+F13+F14+F15+H13+H14+H15</f>
        <v>150</v>
      </c>
      <c r="J28" s="42">
        <f>E13+E14+E15+G13+G14+G15+I13+I14+I15</f>
        <v>59</v>
      </c>
      <c r="K28" s="42">
        <f>I28-J28</f>
        <v>91</v>
      </c>
    </row>
    <row r="29" spans="1:12" ht="24" customHeight="1" x14ac:dyDescent="0.2">
      <c r="A29" s="10" t="str">
        <f>A16</f>
        <v>District 12 - 12 Sea Devils</v>
      </c>
      <c r="B29" s="250">
        <v>4</v>
      </c>
      <c r="C29" s="251"/>
      <c r="D29" s="250">
        <v>2</v>
      </c>
      <c r="E29" s="251"/>
      <c r="F29" s="250"/>
      <c r="G29" s="251"/>
      <c r="H29" s="25"/>
      <c r="I29" s="42">
        <f>B16+B17+B18+F16+F17+F18+H16+H17+H18</f>
        <v>126</v>
      </c>
      <c r="J29" s="42">
        <f>C16+C17+C18+G16+G17+G18+I16+I17+I18</f>
        <v>97</v>
      </c>
      <c r="K29" s="42">
        <f>I29-J29</f>
        <v>29</v>
      </c>
    </row>
    <row r="30" spans="1:12" ht="24" customHeight="1" x14ac:dyDescent="0.2">
      <c r="A30" s="10" t="str">
        <f>A19</f>
        <v>DCVA/505 13 Sundevil</v>
      </c>
      <c r="B30" s="250">
        <v>0</v>
      </c>
      <c r="C30" s="251"/>
      <c r="D30" s="250">
        <v>6</v>
      </c>
      <c r="E30" s="251"/>
      <c r="F30" s="250"/>
      <c r="G30" s="251"/>
      <c r="H30" s="25"/>
      <c r="I30" s="42">
        <f>B19+B20+B21+D19+D20+D21+H19+H20+H21</f>
        <v>77</v>
      </c>
      <c r="J30" s="42">
        <f>C19+C20+C21+E19+E20+E21+I19+I20+I21</f>
        <v>151</v>
      </c>
      <c r="K30" s="42">
        <f>I30-J30</f>
        <v>-74</v>
      </c>
    </row>
    <row r="31" spans="1:12" ht="24" customHeight="1" x14ac:dyDescent="0.2">
      <c r="A31" s="10" t="str">
        <f>A22</f>
        <v>ARVC RA 12 White</v>
      </c>
      <c r="B31" s="250">
        <v>2</v>
      </c>
      <c r="C31" s="251"/>
      <c r="D31" s="250">
        <v>4</v>
      </c>
      <c r="E31" s="251"/>
      <c r="F31" s="250"/>
      <c r="G31" s="251"/>
      <c r="H31" s="25"/>
      <c r="I31" s="42">
        <f>B22+B23+B24+D22+D23+D24+F22+F23+F24</f>
        <v>94</v>
      </c>
      <c r="J31" s="42">
        <f>C22+C23+C24+E22+E23+E24+G22+G23+G24</f>
        <v>140</v>
      </c>
      <c r="K31" s="42">
        <f>I31-J31</f>
        <v>-46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447</v>
      </c>
      <c r="J32" s="27">
        <f>SUM(J28:J31)</f>
        <v>447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SF Storm 12 Hurricanes</v>
      </c>
      <c r="C35" s="253"/>
      <c r="D35" s="252" t="str">
        <f>A30</f>
        <v>DCVA/505 13 Sundevil</v>
      </c>
      <c r="E35" s="253"/>
      <c r="F35" s="254" t="str">
        <f>A16</f>
        <v>District 12 - 12 Sea Devils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District 12 - 12 Sea Devils</v>
      </c>
      <c r="C36" s="253"/>
      <c r="D36" s="252" t="str">
        <f>A22</f>
        <v>ARVC RA 12 White</v>
      </c>
      <c r="E36" s="253"/>
      <c r="F36" s="254" t="str">
        <f>A13</f>
        <v>SF Storm 12 Hurricanes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SF Storm 12 Hurricanes</v>
      </c>
      <c r="C37" s="253"/>
      <c r="D37" s="252" t="str">
        <f>A31</f>
        <v>ARVC RA 12 White</v>
      </c>
      <c r="E37" s="253"/>
      <c r="F37" s="254" t="str">
        <f>A30</f>
        <v>DCVA/505 13 Sundevil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District 12 - 12 Sea Devils</v>
      </c>
      <c r="C38" s="253"/>
      <c r="D38" s="252" t="str">
        <f>A30</f>
        <v>DCVA/505 13 Sundevil</v>
      </c>
      <c r="E38" s="253"/>
      <c r="F38" s="254" t="str">
        <f>A28</f>
        <v>SF Storm 12 Hurricanes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DCVA/505 13 Sundevil</v>
      </c>
      <c r="C39" s="253"/>
      <c r="D39" s="252" t="str">
        <f>A31</f>
        <v>ARVC RA 12 White</v>
      </c>
      <c r="E39" s="253"/>
      <c r="F39" s="254" t="str">
        <f>A16</f>
        <v>District 12 - 12 Sea Devils</v>
      </c>
      <c r="G39" s="254"/>
    </row>
    <row r="40" spans="1:12" x14ac:dyDescent="0.2">
      <c r="A40" s="50" t="s">
        <v>46</v>
      </c>
      <c r="B40" s="252" t="str">
        <f>A13</f>
        <v>SF Storm 12 Hurricanes</v>
      </c>
      <c r="C40" s="253"/>
      <c r="D40" s="252" t="str">
        <f>A29</f>
        <v>District 12 - 12 Sea Devils</v>
      </c>
      <c r="E40" s="253"/>
      <c r="F40" s="254" t="str">
        <f>A22</f>
        <v>ARVC RA 12 White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H98"/>
  <sheetViews>
    <sheetView view="pageLayout" workbookViewId="0">
      <selection activeCell="G20" sqref="G20"/>
    </sheetView>
  </sheetViews>
  <sheetFormatPr baseColWidth="10" defaultColWidth="8.83203125" defaultRowHeight="13" x14ac:dyDescent="0.15"/>
  <cols>
    <col min="1" max="1" width="0.83203125" style="60" customWidth="1"/>
    <col min="2" max="2" width="25.6640625" style="60" customWidth="1"/>
    <col min="3" max="3" width="31.6640625" style="60" customWidth="1"/>
    <col min="4" max="6" width="27.6640625" style="60" customWidth="1"/>
    <col min="7" max="7" width="31.6640625" style="60" bestFit="1" customWidth="1"/>
    <col min="8" max="8" width="25.6640625" style="60" customWidth="1"/>
    <col min="9" max="16384" width="8.83203125" style="60"/>
  </cols>
  <sheetData>
    <row r="1" spans="1:8" ht="20" x14ac:dyDescent="0.2">
      <c r="A1" s="282" t="s">
        <v>15</v>
      </c>
      <c r="B1" s="282"/>
      <c r="C1" s="282"/>
      <c r="D1" s="282"/>
      <c r="E1" s="282"/>
      <c r="F1" s="282"/>
      <c r="G1" s="282"/>
      <c r="H1" s="282"/>
    </row>
    <row r="2" spans="1:8" ht="18" x14ac:dyDescent="0.2">
      <c r="A2" s="287" t="s">
        <v>106</v>
      </c>
      <c r="B2" s="287"/>
      <c r="C2" s="287"/>
      <c r="D2" s="287"/>
      <c r="E2" s="287"/>
      <c r="F2" s="287"/>
      <c r="G2" s="287"/>
      <c r="H2" s="287"/>
    </row>
    <row r="3" spans="1:8" ht="18" x14ac:dyDescent="0.2">
      <c r="A3" s="284" t="s">
        <v>16</v>
      </c>
      <c r="B3" s="284"/>
      <c r="C3" s="284"/>
      <c r="D3" s="114"/>
      <c r="E3" s="114"/>
    </row>
    <row r="4" spans="1:8" ht="20" x14ac:dyDescent="0.2">
      <c r="A4" s="286" t="s">
        <v>6</v>
      </c>
      <c r="B4" s="286"/>
      <c r="C4" s="286"/>
      <c r="D4" s="286"/>
      <c r="E4" s="286"/>
      <c r="F4" s="286"/>
      <c r="G4" s="286"/>
      <c r="H4" s="286"/>
    </row>
    <row r="5" spans="1:8" ht="20" x14ac:dyDescent="0.2">
      <c r="A5" s="286" t="s">
        <v>84</v>
      </c>
      <c r="B5" s="286"/>
      <c r="C5" s="286"/>
      <c r="D5" s="286"/>
      <c r="E5" s="286"/>
      <c r="F5" s="286"/>
      <c r="G5" s="286"/>
      <c r="H5" s="286"/>
    </row>
    <row r="6" spans="1:8" ht="20" x14ac:dyDescent="0.2">
      <c r="A6" s="115"/>
      <c r="B6" s="115"/>
      <c r="C6" s="115"/>
      <c r="D6" s="115"/>
      <c r="E6" s="115"/>
      <c r="F6" s="115"/>
      <c r="G6" s="115"/>
      <c r="H6" s="115"/>
    </row>
    <row r="7" spans="1:8" ht="16" x14ac:dyDescent="0.2">
      <c r="B7" s="63"/>
      <c r="D7" s="113" t="s">
        <v>139</v>
      </c>
      <c r="E7" s="64" t="s">
        <v>54</v>
      </c>
      <c r="F7" s="113" t="s">
        <v>140</v>
      </c>
    </row>
    <row r="8" spans="1:8" ht="14" x14ac:dyDescent="0.15">
      <c r="A8" s="289"/>
      <c r="B8" s="289"/>
      <c r="C8" s="289"/>
      <c r="D8" s="289"/>
      <c r="E8" s="289"/>
      <c r="F8" s="289"/>
      <c r="G8" s="289"/>
      <c r="H8" s="289"/>
    </row>
    <row r="9" spans="1:8" s="65" customFormat="1" ht="16" x14ac:dyDescent="0.2">
      <c r="A9" s="290" t="s">
        <v>48</v>
      </c>
      <c r="B9" s="290"/>
      <c r="C9" s="290"/>
      <c r="D9" s="290"/>
      <c r="E9" s="290"/>
      <c r="F9" s="290"/>
      <c r="G9" s="290"/>
      <c r="H9" s="290"/>
    </row>
    <row r="10" spans="1:8" s="65" customFormat="1" ht="16" x14ac:dyDescent="0.2">
      <c r="B10" s="113"/>
      <c r="C10" s="113"/>
      <c r="D10" s="113"/>
      <c r="E10" s="113"/>
      <c r="F10" s="113"/>
    </row>
    <row r="11" spans="1:8" s="65" customFormat="1" ht="16" x14ac:dyDescent="0.2">
      <c r="B11" s="66"/>
      <c r="C11" s="66"/>
      <c r="D11" s="66"/>
      <c r="E11" s="67"/>
      <c r="F11" s="66"/>
      <c r="G11" s="66"/>
      <c r="H11" s="66"/>
    </row>
    <row r="12" spans="1:8" s="65" customFormat="1" ht="36" customHeight="1" x14ac:dyDescent="0.2">
      <c r="B12" s="66"/>
      <c r="C12" s="66"/>
      <c r="D12" s="66"/>
      <c r="E12" s="67"/>
      <c r="F12" s="129"/>
      <c r="G12" s="67"/>
      <c r="H12" s="66"/>
    </row>
    <row r="13" spans="1:8" s="65" customFormat="1" ht="36" customHeight="1" thickBot="1" x14ac:dyDescent="0.25">
      <c r="B13" s="66"/>
      <c r="C13" s="66"/>
      <c r="D13" s="66"/>
      <c r="E13" s="73" t="s">
        <v>201</v>
      </c>
      <c r="F13" s="103"/>
      <c r="G13" s="66"/>
      <c r="H13" s="66"/>
    </row>
    <row r="14" spans="1:8" s="65" customFormat="1" ht="36" customHeight="1" x14ac:dyDescent="0.2">
      <c r="B14" s="66"/>
      <c r="C14" s="66"/>
      <c r="D14" s="66"/>
      <c r="E14" s="121" t="s">
        <v>93</v>
      </c>
      <c r="F14" s="66"/>
      <c r="G14" s="66"/>
      <c r="H14" s="66"/>
    </row>
    <row r="15" spans="1:8" s="65" customFormat="1" ht="36" customHeight="1" thickBot="1" x14ac:dyDescent="0.25">
      <c r="B15" s="66"/>
      <c r="C15" s="66"/>
      <c r="D15" s="73"/>
      <c r="E15" s="122" t="str">
        <f>F7</f>
        <v>ARVC Ct. 2</v>
      </c>
      <c r="F15" s="123"/>
      <c r="G15" s="73"/>
      <c r="H15" s="66"/>
    </row>
    <row r="16" spans="1:8" s="65" customFormat="1" ht="36" customHeight="1" x14ac:dyDescent="0.2">
      <c r="B16" s="66"/>
      <c r="C16" s="66"/>
      <c r="D16" s="124"/>
      <c r="E16" s="242" t="s">
        <v>236</v>
      </c>
      <c r="F16" s="66"/>
      <c r="G16" s="66"/>
      <c r="H16" s="126"/>
    </row>
    <row r="17" spans="1:8" s="65" customFormat="1" ht="36" customHeight="1" thickBot="1" x14ac:dyDescent="0.25">
      <c r="B17" s="66"/>
      <c r="C17" s="66"/>
      <c r="D17" s="126" t="s">
        <v>92</v>
      </c>
      <c r="E17" s="127"/>
      <c r="F17" s="66"/>
      <c r="H17" s="126"/>
    </row>
    <row r="18" spans="1:8" s="65" customFormat="1" ht="36" customHeight="1" thickBot="1" x14ac:dyDescent="0.25">
      <c r="B18" s="66"/>
      <c r="C18" s="73"/>
      <c r="D18" s="128" t="str">
        <f>F7</f>
        <v>ARVC Ct. 2</v>
      </c>
      <c r="E18" s="85" t="s">
        <v>238</v>
      </c>
      <c r="F18" s="66"/>
      <c r="G18" s="66" t="s">
        <v>185</v>
      </c>
      <c r="H18" s="126"/>
    </row>
    <row r="19" spans="1:8" s="65" customFormat="1" ht="36" customHeight="1" thickBot="1" x14ac:dyDescent="0.25">
      <c r="B19" s="66"/>
      <c r="C19" s="124"/>
      <c r="D19" s="246" t="s">
        <v>191</v>
      </c>
      <c r="E19" s="68" t="s">
        <v>255</v>
      </c>
      <c r="F19" s="66"/>
      <c r="G19" s="129" t="str">
        <f>F24</f>
        <v>ARVC Ct. 1</v>
      </c>
      <c r="H19" s="130"/>
    </row>
    <row r="20" spans="1:8" s="65" customFormat="1" ht="36" customHeight="1" x14ac:dyDescent="0.2">
      <c r="B20" s="66"/>
      <c r="C20" s="126"/>
      <c r="D20" s="131"/>
      <c r="E20" s="121" t="s">
        <v>78</v>
      </c>
      <c r="F20" s="66"/>
      <c r="G20" s="102" t="s">
        <v>56</v>
      </c>
      <c r="H20" s="132" t="s">
        <v>80</v>
      </c>
    </row>
    <row r="21" spans="1:8" s="65" customFormat="1" ht="36" customHeight="1" thickBot="1" x14ac:dyDescent="0.25">
      <c r="B21" s="66"/>
      <c r="C21" s="126"/>
      <c r="D21" s="133"/>
      <c r="E21" s="122" t="str">
        <f>D7</f>
        <v>ARVC Ct. 1</v>
      </c>
      <c r="F21" s="73"/>
      <c r="G21" s="66"/>
      <c r="H21" s="134" t="s">
        <v>81</v>
      </c>
    </row>
    <row r="22" spans="1:8" s="65" customFormat="1" ht="36" customHeight="1" x14ac:dyDescent="0.2">
      <c r="B22" s="66"/>
      <c r="C22" s="126" t="s">
        <v>91</v>
      </c>
      <c r="D22" s="66"/>
      <c r="E22" s="135" t="s">
        <v>257</v>
      </c>
      <c r="F22" s="136"/>
      <c r="G22" s="101"/>
      <c r="H22" s="126"/>
    </row>
    <row r="23" spans="1:8" s="65" customFormat="1" ht="36" customHeight="1" thickBot="1" x14ac:dyDescent="0.25">
      <c r="B23" s="73"/>
      <c r="C23" s="128" t="str">
        <f>D18</f>
        <v>ARVC Ct. 2</v>
      </c>
      <c r="D23" s="66"/>
      <c r="E23" s="127"/>
      <c r="F23" s="137" t="s">
        <v>177</v>
      </c>
      <c r="G23" s="66"/>
      <c r="H23" s="126"/>
    </row>
    <row r="24" spans="1:8" s="65" customFormat="1" ht="36" customHeight="1" thickBot="1" x14ac:dyDescent="0.25">
      <c r="A24" s="91"/>
      <c r="B24" s="88" t="s">
        <v>83</v>
      </c>
      <c r="C24" s="131" t="s">
        <v>60</v>
      </c>
      <c r="D24" s="66"/>
      <c r="E24" s="93" t="s">
        <v>202</v>
      </c>
      <c r="F24" s="138" t="str">
        <f>D7</f>
        <v>ARVC Ct. 1</v>
      </c>
      <c r="G24" s="73"/>
      <c r="H24" s="126"/>
    </row>
    <row r="25" spans="1:8" s="65" customFormat="1" ht="36" customHeight="1" thickBot="1" x14ac:dyDescent="0.25">
      <c r="B25" s="88" t="s">
        <v>81</v>
      </c>
      <c r="C25" s="139"/>
      <c r="D25" s="66"/>
      <c r="E25" s="68" t="s">
        <v>237</v>
      </c>
      <c r="F25" s="190" t="s">
        <v>55</v>
      </c>
      <c r="G25" s="66"/>
      <c r="H25" s="66"/>
    </row>
    <row r="26" spans="1:8" s="65" customFormat="1" ht="36" customHeight="1" x14ac:dyDescent="0.2">
      <c r="C26" s="131"/>
      <c r="D26" s="66"/>
      <c r="E26" s="121" t="s">
        <v>86</v>
      </c>
      <c r="F26" s="140"/>
      <c r="G26" s="66"/>
      <c r="H26" s="66"/>
    </row>
    <row r="27" spans="1:8" s="65" customFormat="1" ht="36" customHeight="1" thickBot="1" x14ac:dyDescent="0.25">
      <c r="B27" s="66"/>
      <c r="C27" s="133"/>
      <c r="D27" s="73"/>
      <c r="E27" s="122" t="str">
        <f>D7</f>
        <v>ARVC Ct. 1</v>
      </c>
      <c r="F27" s="141"/>
      <c r="G27" s="66"/>
      <c r="H27" s="66"/>
    </row>
    <row r="28" spans="1:8" s="65" customFormat="1" ht="36" customHeight="1" x14ac:dyDescent="0.2">
      <c r="B28" s="66"/>
      <c r="C28" s="66"/>
      <c r="D28" s="100"/>
      <c r="E28" s="125" t="s">
        <v>57</v>
      </c>
      <c r="F28" s="66"/>
      <c r="G28" s="66"/>
      <c r="H28" s="66"/>
    </row>
    <row r="29" spans="1:8" s="65" customFormat="1" ht="36" customHeight="1" thickBot="1" x14ac:dyDescent="0.25">
      <c r="B29" s="66"/>
      <c r="C29" s="66"/>
      <c r="D29" s="66"/>
      <c r="E29" s="127"/>
      <c r="F29" s="66"/>
      <c r="G29" s="66"/>
      <c r="H29" s="66"/>
    </row>
    <row r="30" spans="1:8" s="65" customFormat="1" ht="36" customHeight="1" x14ac:dyDescent="0.2">
      <c r="B30" s="66"/>
      <c r="C30" s="66"/>
      <c r="D30" s="129"/>
      <c r="E30" s="142" t="s">
        <v>256</v>
      </c>
      <c r="F30" s="66"/>
      <c r="G30" s="66"/>
      <c r="H30" s="66"/>
    </row>
    <row r="31" spans="1:8" s="65" customFormat="1" ht="36" customHeight="1" x14ac:dyDescent="0.2">
      <c r="B31" s="66"/>
      <c r="C31" s="66"/>
      <c r="D31" s="102"/>
      <c r="E31" s="66"/>
      <c r="F31" s="66"/>
      <c r="G31" s="66"/>
      <c r="H31" s="66"/>
    </row>
    <row r="32" spans="1:8" ht="24" customHeight="1" x14ac:dyDescent="0.15">
      <c r="B32" s="91"/>
      <c r="C32" s="91"/>
      <c r="D32" s="91"/>
      <c r="E32" s="91"/>
      <c r="F32" s="91"/>
      <c r="G32" s="91"/>
      <c r="H32" s="91"/>
    </row>
    <row r="33" spans="1:8" ht="24" customHeight="1" x14ac:dyDescent="0.15">
      <c r="B33" s="95"/>
      <c r="C33" s="32" t="s">
        <v>51</v>
      </c>
      <c r="D33" s="91"/>
      <c r="E33" s="91"/>
      <c r="F33" s="91"/>
      <c r="G33" s="91"/>
      <c r="H33" s="91"/>
    </row>
    <row r="34" spans="1:8" ht="24" customHeight="1" x14ac:dyDescent="0.15">
      <c r="B34" s="143"/>
      <c r="C34" s="144" t="s">
        <v>148</v>
      </c>
      <c r="D34" s="91"/>
      <c r="E34" s="91"/>
      <c r="F34" s="91"/>
      <c r="G34" s="91"/>
      <c r="H34" s="91"/>
    </row>
    <row r="35" spans="1:8" ht="24" customHeight="1" x14ac:dyDescent="0.15">
      <c r="B35" s="91"/>
      <c r="C35" s="91"/>
      <c r="D35" s="91"/>
      <c r="E35" s="91"/>
      <c r="F35" s="91"/>
      <c r="G35" s="91"/>
      <c r="H35" s="91"/>
    </row>
    <row r="36" spans="1:8" ht="24" customHeight="1" x14ac:dyDescent="0.15">
      <c r="B36" s="91"/>
      <c r="C36" s="91"/>
      <c r="D36" s="91"/>
      <c r="E36" s="91"/>
      <c r="F36" s="91"/>
      <c r="G36" s="91"/>
      <c r="H36" s="91"/>
    </row>
    <row r="37" spans="1:8" ht="24" customHeight="1" x14ac:dyDescent="0.15">
      <c r="B37" s="91"/>
      <c r="C37" s="91"/>
      <c r="D37" s="91"/>
      <c r="E37" s="91"/>
      <c r="F37" s="91"/>
      <c r="G37" s="91"/>
      <c r="H37" s="91"/>
    </row>
    <row r="38" spans="1:8" ht="24" customHeight="1" x14ac:dyDescent="0.15">
      <c r="B38" s="91"/>
      <c r="C38" s="91"/>
      <c r="D38" s="91"/>
      <c r="E38" s="91"/>
      <c r="F38" s="91"/>
      <c r="G38" s="91"/>
      <c r="H38" s="91"/>
    </row>
    <row r="39" spans="1:8" ht="24" customHeight="1" x14ac:dyDescent="0.15">
      <c r="B39" s="91"/>
      <c r="C39" s="91"/>
      <c r="D39" s="91"/>
      <c r="E39" s="91"/>
      <c r="F39" s="91"/>
      <c r="G39" s="91"/>
      <c r="H39" s="91"/>
    </row>
    <row r="40" spans="1:8" ht="21" customHeight="1" x14ac:dyDescent="0.15">
      <c r="B40" s="91"/>
      <c r="C40" s="91"/>
      <c r="D40" s="91"/>
      <c r="E40" s="91"/>
      <c r="F40" s="91"/>
      <c r="G40" s="91"/>
      <c r="H40" s="91"/>
    </row>
    <row r="41" spans="1:8" ht="21" customHeight="1" x14ac:dyDescent="0.15">
      <c r="B41" s="91"/>
      <c r="C41" s="91"/>
      <c r="D41" s="91"/>
      <c r="E41" s="91"/>
      <c r="F41" s="91"/>
      <c r="G41" s="91"/>
      <c r="H41" s="91"/>
    </row>
    <row r="42" spans="1:8" ht="21" customHeight="1" x14ac:dyDescent="0.15">
      <c r="B42" s="91"/>
      <c r="C42" s="91"/>
      <c r="D42" s="91"/>
      <c r="E42" s="91"/>
      <c r="F42" s="91"/>
      <c r="G42" s="91"/>
      <c r="H42" s="91"/>
    </row>
    <row r="43" spans="1:8" ht="21" customHeight="1" x14ac:dyDescent="0.15">
      <c r="B43" s="91"/>
      <c r="C43" s="91"/>
      <c r="D43" s="91"/>
      <c r="E43" s="91"/>
      <c r="F43" s="91"/>
      <c r="G43" s="91"/>
      <c r="H43" s="91"/>
    </row>
    <row r="44" spans="1:8" ht="21" customHeight="1" x14ac:dyDescent="0.15">
      <c r="A44" s="94"/>
      <c r="B44" s="94"/>
      <c r="C44" s="94"/>
      <c r="D44" s="94"/>
      <c r="E44" s="94"/>
      <c r="F44" s="96"/>
      <c r="G44" s="96"/>
      <c r="H44" s="97"/>
    </row>
    <row r="45" spans="1:8" ht="21" customHeight="1" x14ac:dyDescent="0.15">
      <c r="A45" s="96"/>
      <c r="B45" s="91"/>
      <c r="C45" s="91"/>
      <c r="D45" s="91"/>
      <c r="E45" s="96"/>
      <c r="F45" s="96"/>
      <c r="G45" s="96"/>
      <c r="H45" s="96"/>
    </row>
    <row r="46" spans="1:8" ht="21" customHeight="1" x14ac:dyDescent="0.15">
      <c r="A46" s="96"/>
      <c r="B46" s="98"/>
      <c r="C46" s="96"/>
      <c r="D46" s="96"/>
      <c r="E46" s="96"/>
      <c r="F46" s="96"/>
      <c r="G46" s="96"/>
      <c r="H46" s="94"/>
    </row>
    <row r="47" spans="1:8" ht="21" customHeight="1" x14ac:dyDescent="0.15">
      <c r="A47" s="96"/>
      <c r="B47" s="98"/>
      <c r="C47" s="96"/>
      <c r="D47" s="96"/>
      <c r="E47" s="96"/>
      <c r="F47" s="96"/>
      <c r="G47" s="96"/>
      <c r="H47" s="94"/>
    </row>
    <row r="48" spans="1:8" ht="21" customHeight="1" x14ac:dyDescent="0.15">
      <c r="A48" s="96"/>
      <c r="B48" s="98"/>
      <c r="C48" s="96"/>
      <c r="D48" s="96"/>
      <c r="E48" s="96"/>
      <c r="F48" s="96"/>
      <c r="G48" s="96"/>
      <c r="H48" s="94"/>
    </row>
    <row r="49" spans="1:8" ht="21" customHeight="1" x14ac:dyDescent="0.15">
      <c r="A49" s="96"/>
      <c r="B49" s="96"/>
      <c r="C49" s="96"/>
      <c r="D49" s="96"/>
      <c r="E49" s="96"/>
      <c r="F49" s="96"/>
      <c r="G49" s="96"/>
      <c r="H49" s="96"/>
    </row>
    <row r="50" spans="1:8" ht="21" customHeight="1" x14ac:dyDescent="0.15">
      <c r="A50" s="96"/>
      <c r="B50" s="96"/>
      <c r="C50" s="96"/>
      <c r="D50" s="96"/>
      <c r="E50" s="96"/>
      <c r="F50" s="96"/>
      <c r="G50" s="96"/>
      <c r="H50" s="96"/>
    </row>
    <row r="51" spans="1:8" ht="21" customHeight="1" x14ac:dyDescent="0.2">
      <c r="A51" s="98"/>
      <c r="B51" s="99"/>
      <c r="C51" s="96"/>
      <c r="D51" s="96"/>
      <c r="E51" s="96"/>
      <c r="F51" s="96"/>
      <c r="G51" s="96"/>
      <c r="H51" s="96"/>
    </row>
    <row r="52" spans="1:8" ht="21" customHeight="1" x14ac:dyDescent="0.15">
      <c r="A52" s="96"/>
      <c r="B52" s="96"/>
      <c r="C52" s="96"/>
      <c r="D52" s="96"/>
      <c r="E52" s="96"/>
      <c r="F52" s="96"/>
      <c r="G52" s="96"/>
      <c r="H52" s="96"/>
    </row>
    <row r="53" spans="1:8" x14ac:dyDescent="0.15">
      <c r="A53" s="96"/>
      <c r="B53" s="96"/>
      <c r="C53" s="96"/>
      <c r="D53" s="96"/>
      <c r="E53" s="96"/>
      <c r="F53" s="96"/>
      <c r="G53" s="96"/>
      <c r="H53" s="96"/>
    </row>
    <row r="54" spans="1:8" x14ac:dyDescent="0.15">
      <c r="A54" s="91"/>
      <c r="B54" s="91"/>
      <c r="C54" s="91"/>
      <c r="D54" s="91"/>
      <c r="E54" s="96"/>
      <c r="F54" s="96"/>
      <c r="G54" s="96"/>
      <c r="H54" s="96"/>
    </row>
    <row r="55" spans="1:8" x14ac:dyDescent="0.15">
      <c r="A55" s="96"/>
      <c r="B55" s="96"/>
      <c r="C55" s="96"/>
      <c r="D55" s="96"/>
      <c r="E55" s="96"/>
      <c r="F55" s="96"/>
      <c r="G55" s="96"/>
      <c r="H55" s="96"/>
    </row>
    <row r="56" spans="1:8" x14ac:dyDescent="0.15">
      <c r="A56" s="96"/>
      <c r="B56" s="96"/>
      <c r="C56" s="96"/>
      <c r="D56" s="96"/>
      <c r="E56" s="96"/>
      <c r="F56" s="96"/>
      <c r="G56" s="96"/>
      <c r="H56" s="96"/>
    </row>
    <row r="57" spans="1:8" x14ac:dyDescent="0.15">
      <c r="A57" s="96"/>
      <c r="B57" s="96"/>
      <c r="C57" s="96"/>
      <c r="D57" s="96"/>
      <c r="E57" s="96"/>
      <c r="F57" s="96"/>
      <c r="G57" s="96"/>
      <c r="H57" s="96"/>
    </row>
    <row r="58" spans="1:8" x14ac:dyDescent="0.15">
      <c r="A58" s="96"/>
      <c r="B58" s="96"/>
      <c r="C58" s="96"/>
      <c r="D58" s="96"/>
      <c r="E58" s="96"/>
      <c r="F58" s="96"/>
      <c r="G58" s="96"/>
      <c r="H58" s="96"/>
    </row>
    <row r="63" spans="1:8" x14ac:dyDescent="0.15">
      <c r="B63" s="91"/>
      <c r="C63" s="91"/>
    </row>
    <row r="72" spans="3:3" x14ac:dyDescent="0.15">
      <c r="C72" s="91"/>
    </row>
    <row r="81" spans="2:4" x14ac:dyDescent="0.15">
      <c r="B81" s="91"/>
      <c r="C81" s="91"/>
      <c r="D81" s="91"/>
    </row>
    <row r="89" spans="2:4" x14ac:dyDescent="0.15">
      <c r="B89" s="91"/>
      <c r="C89" s="91"/>
      <c r="D89" s="91"/>
    </row>
    <row r="98" spans="1:5" x14ac:dyDescent="0.15">
      <c r="A98" s="91"/>
      <c r="B98" s="91"/>
      <c r="C98" s="91"/>
      <c r="D98" s="91"/>
      <c r="E98" s="91"/>
    </row>
  </sheetData>
  <mergeCells count="7">
    <mergeCell ref="A8:H8"/>
    <mergeCell ref="A9:H9"/>
    <mergeCell ref="A3:C3"/>
    <mergeCell ref="A1:H1"/>
    <mergeCell ref="A2:H2"/>
    <mergeCell ref="A4:H4"/>
    <mergeCell ref="A5:H5"/>
  </mergeCells>
  <phoneticPr fontId="14" type="noConversion"/>
  <pageMargins left="0" right="0" top="0.2" bottom="0.2" header="0.5" footer="0.5"/>
  <pageSetup paperSize="3" scale="84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opLeftCell="A11" workbookViewId="0">
      <selection activeCell="A19" sqref="A19:A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142</v>
      </c>
      <c r="H4" s="59"/>
    </row>
    <row r="5" spans="1:12" s="16" customFormat="1" x14ac:dyDescent="0.2">
      <c r="A5" s="15" t="s">
        <v>18</v>
      </c>
      <c r="B5" s="58" t="s">
        <v>143</v>
      </c>
      <c r="H5" s="51"/>
    </row>
    <row r="6" spans="1:12" x14ac:dyDescent="0.2">
      <c r="C6" s="8"/>
      <c r="H6" s="59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21</v>
      </c>
      <c r="D9" s="19"/>
      <c r="E9" s="19"/>
      <c r="F9" s="19"/>
      <c r="G9" s="19"/>
    </row>
    <row r="10" spans="1:12" x14ac:dyDescent="0.2">
      <c r="A10" s="19" t="s">
        <v>22</v>
      </c>
      <c r="B10" s="20">
        <v>4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NEVBC 18 Purple</v>
      </c>
      <c r="C12" s="255"/>
      <c r="D12" s="252" t="str">
        <f>A16</f>
        <v>NM Dynami 16U</v>
      </c>
      <c r="E12" s="253"/>
      <c r="F12" s="252" t="str">
        <f>A19</f>
        <v>District 12 16U</v>
      </c>
      <c r="G12" s="253"/>
      <c r="H12" s="260" t="str">
        <f>A22</f>
        <v>NNM Fusion 14U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152</v>
      </c>
      <c r="B13" s="270"/>
      <c r="C13" s="271"/>
      <c r="D13" s="21">
        <v>25</v>
      </c>
      <c r="E13" s="21">
        <v>10</v>
      </c>
      <c r="F13" s="21">
        <v>25</v>
      </c>
      <c r="G13" s="21">
        <v>11</v>
      </c>
      <c r="H13" s="21">
        <v>25</v>
      </c>
      <c r="I13" s="21">
        <v>6</v>
      </c>
      <c r="J13" s="261">
        <v>1</v>
      </c>
      <c r="K13" s="264">
        <v>1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14</v>
      </c>
      <c r="F14" s="21">
        <v>25</v>
      </c>
      <c r="G14" s="21">
        <v>17</v>
      </c>
      <c r="H14" s="21">
        <v>25</v>
      </c>
      <c r="I14" s="21">
        <v>11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111</v>
      </c>
      <c r="B16" s="23">
        <f>IF(E13&gt;0,E13," ")</f>
        <v>10</v>
      </c>
      <c r="C16" s="23">
        <f>IF(D13&gt;0,D13," ")</f>
        <v>25</v>
      </c>
      <c r="D16" s="270"/>
      <c r="E16" s="271"/>
      <c r="F16" s="21">
        <v>25</v>
      </c>
      <c r="G16" s="21">
        <v>15</v>
      </c>
      <c r="H16" s="21">
        <v>25</v>
      </c>
      <c r="I16" s="21">
        <v>27</v>
      </c>
      <c r="J16" s="261">
        <v>2</v>
      </c>
      <c r="K16" s="264">
        <v>2</v>
      </c>
      <c r="L16" s="265"/>
    </row>
    <row r="17" spans="1:12" s="22" customFormat="1" ht="24" customHeight="1" x14ac:dyDescent="0.2">
      <c r="A17" s="262"/>
      <c r="B17" s="23">
        <f>IF(E14&gt;0,E14," ")</f>
        <v>14</v>
      </c>
      <c r="C17" s="23">
        <f>IF(D14&gt;0,D14," ")</f>
        <v>25</v>
      </c>
      <c r="D17" s="272"/>
      <c r="E17" s="273"/>
      <c r="F17" s="21">
        <v>25</v>
      </c>
      <c r="G17" s="21">
        <v>20</v>
      </c>
      <c r="H17" s="21">
        <v>25</v>
      </c>
      <c r="I17" s="21">
        <v>17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162</v>
      </c>
      <c r="B19" s="23">
        <f>IF(G13&gt;0,G13," ")</f>
        <v>11</v>
      </c>
      <c r="C19" s="23">
        <f>IF(F13&gt;0,F13," ")</f>
        <v>25</v>
      </c>
      <c r="D19" s="23">
        <f>IF(G16&gt;0,G16," ")</f>
        <v>15</v>
      </c>
      <c r="E19" s="23">
        <f>IF(F16&gt;0,F16," ")</f>
        <v>25</v>
      </c>
      <c r="F19" s="30"/>
      <c r="G19" s="30"/>
      <c r="H19" s="21">
        <v>25</v>
      </c>
      <c r="I19" s="21">
        <v>18</v>
      </c>
      <c r="J19" s="261">
        <v>3</v>
      </c>
      <c r="K19" s="264">
        <v>3</v>
      </c>
      <c r="L19" s="265"/>
    </row>
    <row r="20" spans="1:12" s="22" customFormat="1" ht="24" customHeight="1" x14ac:dyDescent="0.2">
      <c r="A20" s="262"/>
      <c r="B20" s="23">
        <f>IF(G14&gt;0,G14," ")</f>
        <v>17</v>
      </c>
      <c r="C20" s="23">
        <f>IF(F14&gt;0,F14," ")</f>
        <v>25</v>
      </c>
      <c r="D20" s="23">
        <f>IF(G17&gt;0,G17," ")</f>
        <v>20</v>
      </c>
      <c r="E20" s="23">
        <f>IF(F17&gt;0,F17," ")</f>
        <v>25</v>
      </c>
      <c r="F20" s="30"/>
      <c r="G20" s="30"/>
      <c r="H20" s="21">
        <v>25</v>
      </c>
      <c r="I20" s="21">
        <v>14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116</v>
      </c>
      <c r="B22" s="23">
        <f>IF(I13&gt;0,I13," ")</f>
        <v>6</v>
      </c>
      <c r="C22" s="23">
        <f>IF(H13&gt;0,H13," ")</f>
        <v>25</v>
      </c>
      <c r="D22" s="23">
        <f>IF(I16&gt;0,I16," ")</f>
        <v>27</v>
      </c>
      <c r="E22" s="23">
        <f>IF(H16&gt;0,H16," ")</f>
        <v>25</v>
      </c>
      <c r="F22" s="23">
        <f>IF(I19&gt;0,I19," ")</f>
        <v>18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11</v>
      </c>
      <c r="C23" s="23">
        <f>IF(H14&gt;0,H14," ")</f>
        <v>25</v>
      </c>
      <c r="D23" s="23">
        <f>IF(I17&gt;0,I17," ")</f>
        <v>17</v>
      </c>
      <c r="E23" s="23">
        <f>IF(H17&gt;0,H17," ")</f>
        <v>25</v>
      </c>
      <c r="F23" s="23">
        <f>IF(I20&gt;0,I20," ")</f>
        <v>14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NEVBC 18 Purple</v>
      </c>
      <c r="B28" s="250">
        <v>6</v>
      </c>
      <c r="C28" s="251"/>
      <c r="D28" s="250">
        <v>0</v>
      </c>
      <c r="E28" s="251"/>
      <c r="F28" s="250"/>
      <c r="G28" s="251"/>
      <c r="H28" s="25"/>
      <c r="I28" s="42">
        <f>D13+D14+D15+F13+F14+F15+H13+H14+H15</f>
        <v>150</v>
      </c>
      <c r="J28" s="42">
        <f>E13+E14+E15+G13+G14+G15+I13+I14+I15</f>
        <v>69</v>
      </c>
      <c r="K28" s="42">
        <f>I28-J28</f>
        <v>81</v>
      </c>
    </row>
    <row r="29" spans="1:12" ht="24" customHeight="1" x14ac:dyDescent="0.2">
      <c r="A29" s="10" t="str">
        <f>A16</f>
        <v>NM Dynami 16U</v>
      </c>
      <c r="B29" s="250">
        <v>3</v>
      </c>
      <c r="C29" s="251"/>
      <c r="D29" s="250">
        <v>3</v>
      </c>
      <c r="E29" s="251"/>
      <c r="F29" s="250"/>
      <c r="G29" s="251"/>
      <c r="H29" s="25"/>
      <c r="I29" s="42">
        <f>B16+B17+B18+F16+F17+F18+H16+H17+H18</f>
        <v>124</v>
      </c>
      <c r="J29" s="42">
        <f>C16+C17+C18+G16+G17+G18+I16+I17+I18</f>
        <v>129</v>
      </c>
      <c r="K29" s="42">
        <f>I29-J29</f>
        <v>-5</v>
      </c>
    </row>
    <row r="30" spans="1:12" ht="24" customHeight="1" x14ac:dyDescent="0.2">
      <c r="A30" s="10" t="str">
        <f>A19</f>
        <v>District 12 16U</v>
      </c>
      <c r="B30" s="250">
        <v>2</v>
      </c>
      <c r="C30" s="251"/>
      <c r="D30" s="250">
        <v>4</v>
      </c>
      <c r="E30" s="251"/>
      <c r="F30" s="250"/>
      <c r="G30" s="251"/>
      <c r="H30" s="25"/>
      <c r="I30" s="42">
        <f>B19+B20+B21+D19+D20+D21+H19+H20+H21</f>
        <v>113</v>
      </c>
      <c r="J30" s="42">
        <f>C19+C20+C21+E19+E20+E21+I19+I20+I21</f>
        <v>132</v>
      </c>
      <c r="K30" s="42">
        <f>I30-J30</f>
        <v>-19</v>
      </c>
    </row>
    <row r="31" spans="1:12" ht="24" customHeight="1" x14ac:dyDescent="0.2">
      <c r="A31" s="10" t="str">
        <f>A22</f>
        <v>NNM Fusion 14U</v>
      </c>
      <c r="B31" s="250">
        <v>1</v>
      </c>
      <c r="C31" s="251"/>
      <c r="D31" s="250">
        <v>5</v>
      </c>
      <c r="E31" s="251"/>
      <c r="F31" s="250"/>
      <c r="G31" s="251"/>
      <c r="H31" s="25"/>
      <c r="I31" s="42">
        <f>B22+B23+B24+D22+D23+D24+F22+F23+F24</f>
        <v>93</v>
      </c>
      <c r="J31" s="42">
        <f>C22+C23+C24+E22+E23+E24+G22+G23+G24</f>
        <v>150</v>
      </c>
      <c r="K31" s="42">
        <f>I31-J31</f>
        <v>-57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480</v>
      </c>
      <c r="J32" s="27">
        <f>SUM(J28:J31)</f>
        <v>480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NEVBC 18 Purple</v>
      </c>
      <c r="C35" s="253"/>
      <c r="D35" s="252" t="str">
        <f>A30</f>
        <v>District 12 16U</v>
      </c>
      <c r="E35" s="253"/>
      <c r="F35" s="254" t="str">
        <f>A16</f>
        <v>NM Dynami 16U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NM Dynami 16U</v>
      </c>
      <c r="C36" s="253"/>
      <c r="D36" s="252" t="str">
        <f>A22</f>
        <v>NNM Fusion 14U</v>
      </c>
      <c r="E36" s="253"/>
      <c r="F36" s="254" t="str">
        <f>A13</f>
        <v>NEVBC 18 Purple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NEVBC 18 Purple</v>
      </c>
      <c r="C37" s="253"/>
      <c r="D37" s="252" t="str">
        <f>A31</f>
        <v>NNM Fusion 14U</v>
      </c>
      <c r="E37" s="253"/>
      <c r="F37" s="254" t="str">
        <f>A30</f>
        <v>District 12 16U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NM Dynami 16U</v>
      </c>
      <c r="C38" s="253"/>
      <c r="D38" s="252" t="str">
        <f>A30</f>
        <v>District 12 16U</v>
      </c>
      <c r="E38" s="253"/>
      <c r="F38" s="254" t="str">
        <f>A28</f>
        <v>NEVBC 18 Purple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District 12 16U</v>
      </c>
      <c r="C39" s="253"/>
      <c r="D39" s="252" t="str">
        <f>A31</f>
        <v>NNM Fusion 14U</v>
      </c>
      <c r="E39" s="253"/>
      <c r="F39" s="254" t="str">
        <f>A16</f>
        <v>NM Dynami 16U</v>
      </c>
      <c r="G39" s="254"/>
    </row>
    <row r="40" spans="1:12" x14ac:dyDescent="0.2">
      <c r="A40" s="50" t="s">
        <v>46</v>
      </c>
      <c r="B40" s="252" t="str">
        <f>A13</f>
        <v>NEVBC 18 Purple</v>
      </c>
      <c r="C40" s="253"/>
      <c r="D40" s="252" t="str">
        <f>A29</f>
        <v>NM Dynami 16U</v>
      </c>
      <c r="E40" s="253"/>
      <c r="F40" s="254" t="str">
        <f>A22</f>
        <v>NNM Fusion 14U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  <mergeCell ref="I35:L35"/>
    <mergeCell ref="B36:C36"/>
    <mergeCell ref="D36:E36"/>
    <mergeCell ref="F36:G36"/>
    <mergeCell ref="B37:C37"/>
    <mergeCell ref="D37:E37"/>
    <mergeCell ref="F37:G37"/>
    <mergeCell ref="I37:L37"/>
    <mergeCell ref="I34:L34"/>
    <mergeCell ref="B28:C28"/>
    <mergeCell ref="D28:E28"/>
    <mergeCell ref="F28:G28"/>
    <mergeCell ref="B30:C30"/>
    <mergeCell ref="D30:E30"/>
    <mergeCell ref="F30:G30"/>
    <mergeCell ref="B32:C32"/>
    <mergeCell ref="D32:E32"/>
    <mergeCell ref="B29:C29"/>
    <mergeCell ref="D29:E29"/>
    <mergeCell ref="F29:G29"/>
    <mergeCell ref="B34:C34"/>
    <mergeCell ref="D34:E34"/>
    <mergeCell ref="F34:G34"/>
    <mergeCell ref="F32:G32"/>
    <mergeCell ref="A22:A24"/>
    <mergeCell ref="H22:I24"/>
    <mergeCell ref="J22:J24"/>
    <mergeCell ref="K22:L24"/>
    <mergeCell ref="I26:J26"/>
    <mergeCell ref="A19:A21"/>
    <mergeCell ref="A13:A15"/>
    <mergeCell ref="A16:A18"/>
    <mergeCell ref="K16:L18"/>
    <mergeCell ref="J19:J21"/>
    <mergeCell ref="K19:L21"/>
    <mergeCell ref="K13:L15"/>
    <mergeCell ref="J13:J15"/>
    <mergeCell ref="J16:J18"/>
    <mergeCell ref="B13:C15"/>
    <mergeCell ref="D16:E18"/>
    <mergeCell ref="A1:L1"/>
    <mergeCell ref="A2:L2"/>
    <mergeCell ref="A7:H7"/>
    <mergeCell ref="H12:I12"/>
    <mergeCell ref="K12:L12"/>
    <mergeCell ref="B12:C12"/>
    <mergeCell ref="D12:E12"/>
    <mergeCell ref="F12:G12"/>
    <mergeCell ref="B27:C27"/>
    <mergeCell ref="D27:E27"/>
    <mergeCell ref="F27:G27"/>
    <mergeCell ref="B26:D26"/>
    <mergeCell ref="F26:H26"/>
    <mergeCell ref="B31:C31"/>
    <mergeCell ref="D31:E31"/>
    <mergeCell ref="F31:G31"/>
    <mergeCell ref="B35:C35"/>
    <mergeCell ref="D35:E35"/>
    <mergeCell ref="F35:G35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H101"/>
  <sheetViews>
    <sheetView view="pageLayout" topLeftCell="A9" workbookViewId="0">
      <selection activeCell="H20" sqref="H20"/>
    </sheetView>
  </sheetViews>
  <sheetFormatPr baseColWidth="10" defaultColWidth="8.83203125" defaultRowHeight="13" x14ac:dyDescent="0.15"/>
  <cols>
    <col min="1" max="1" width="0.83203125" style="60" customWidth="1"/>
    <col min="2" max="2" width="25.6640625" style="60" customWidth="1"/>
    <col min="3" max="3" width="31.6640625" style="60" customWidth="1"/>
    <col min="4" max="6" width="27.6640625" style="60" customWidth="1"/>
    <col min="7" max="7" width="31.6640625" style="60" bestFit="1" customWidth="1"/>
    <col min="8" max="8" width="25.6640625" style="60" customWidth="1"/>
    <col min="9" max="16384" width="8.83203125" style="60"/>
  </cols>
  <sheetData>
    <row r="1" spans="1:8" ht="20" x14ac:dyDescent="0.2">
      <c r="A1" s="282" t="s">
        <v>15</v>
      </c>
      <c r="B1" s="282"/>
      <c r="C1" s="282"/>
      <c r="D1" s="282"/>
      <c r="E1" s="282"/>
      <c r="F1" s="282"/>
      <c r="G1" s="282"/>
      <c r="H1" s="282"/>
    </row>
    <row r="2" spans="1:8" ht="18" x14ac:dyDescent="0.2">
      <c r="A2" s="287" t="s">
        <v>165</v>
      </c>
      <c r="B2" s="287"/>
      <c r="C2" s="287"/>
      <c r="D2" s="287"/>
      <c r="E2" s="287"/>
      <c r="F2" s="287"/>
      <c r="G2" s="287"/>
      <c r="H2" s="287"/>
    </row>
    <row r="3" spans="1:8" ht="18" x14ac:dyDescent="0.2">
      <c r="A3" s="284" t="s">
        <v>16</v>
      </c>
      <c r="B3" s="284"/>
      <c r="C3" s="284"/>
      <c r="D3" s="114"/>
      <c r="E3" s="114"/>
    </row>
    <row r="4" spans="1:8" ht="20" x14ac:dyDescent="0.2">
      <c r="A4" s="286" t="s">
        <v>150</v>
      </c>
      <c r="B4" s="286"/>
      <c r="C4" s="286"/>
      <c r="D4" s="286"/>
      <c r="E4" s="286"/>
      <c r="F4" s="286"/>
      <c r="G4" s="286"/>
      <c r="H4" s="286"/>
    </row>
    <row r="5" spans="1:8" ht="20" x14ac:dyDescent="0.2">
      <c r="A5" s="286" t="s">
        <v>166</v>
      </c>
      <c r="B5" s="286"/>
      <c r="C5" s="286"/>
      <c r="D5" s="286"/>
      <c r="E5" s="286"/>
      <c r="F5" s="286"/>
      <c r="G5" s="286"/>
      <c r="H5" s="286"/>
    </row>
    <row r="6" spans="1:8" ht="20" x14ac:dyDescent="0.2">
      <c r="A6" s="115"/>
      <c r="B6" s="115"/>
      <c r="C6" s="115"/>
      <c r="D6" s="115"/>
      <c r="E6" s="115"/>
      <c r="F6" s="115"/>
      <c r="G6" s="115"/>
      <c r="H6" s="115"/>
    </row>
    <row r="7" spans="1:8" ht="16" x14ac:dyDescent="0.2">
      <c r="B7" s="63"/>
      <c r="D7" s="239" t="s">
        <v>139</v>
      </c>
      <c r="E7" s="243" t="s">
        <v>140</v>
      </c>
      <c r="F7" s="239" t="s">
        <v>141</v>
      </c>
    </row>
    <row r="8" spans="1:8" ht="14" x14ac:dyDescent="0.15">
      <c r="A8" s="289"/>
      <c r="B8" s="289"/>
      <c r="C8" s="289"/>
      <c r="D8" s="289"/>
      <c r="E8" s="289"/>
      <c r="F8" s="289"/>
      <c r="G8" s="289"/>
      <c r="H8" s="289"/>
    </row>
    <row r="9" spans="1:8" s="65" customFormat="1" ht="16" x14ac:dyDescent="0.2">
      <c r="A9" s="290" t="s">
        <v>48</v>
      </c>
      <c r="B9" s="290"/>
      <c r="C9" s="290"/>
      <c r="D9" s="290"/>
      <c r="E9" s="290"/>
      <c r="F9" s="290"/>
      <c r="G9" s="290"/>
      <c r="H9" s="290"/>
    </row>
    <row r="10" spans="1:8" s="65" customFormat="1" ht="16" x14ac:dyDescent="0.2">
      <c r="B10" s="113"/>
      <c r="C10" s="113"/>
      <c r="D10" s="113"/>
      <c r="E10" s="113"/>
      <c r="F10" s="113"/>
    </row>
    <row r="11" spans="1:8" s="65" customFormat="1" ht="16" x14ac:dyDescent="0.2">
      <c r="B11" s="66"/>
      <c r="C11" s="66"/>
      <c r="D11" s="66"/>
      <c r="E11" s="67"/>
      <c r="F11" s="66"/>
      <c r="G11" s="66"/>
      <c r="H11" s="66"/>
    </row>
    <row r="12" spans="1:8" s="65" customFormat="1" ht="36" customHeight="1" thickBot="1" x14ac:dyDescent="0.25">
      <c r="B12" s="66"/>
      <c r="C12" s="66"/>
      <c r="D12" s="66"/>
      <c r="E12" s="67"/>
      <c r="F12" s="245" t="s">
        <v>204</v>
      </c>
      <c r="G12" s="66"/>
      <c r="H12" s="66"/>
    </row>
    <row r="13" spans="1:8" s="65" customFormat="1" ht="36" customHeight="1" x14ac:dyDescent="0.2">
      <c r="B13" s="66"/>
      <c r="C13" s="244" t="s">
        <v>203</v>
      </c>
      <c r="D13" s="66"/>
      <c r="E13" s="67"/>
      <c r="F13" s="69"/>
      <c r="G13" s="66"/>
      <c r="H13" s="66"/>
    </row>
    <row r="14" spans="1:8" s="65" customFormat="1" ht="36" customHeight="1" x14ac:dyDescent="0.2">
      <c r="B14" s="66"/>
      <c r="C14" s="66"/>
      <c r="D14" s="66"/>
      <c r="E14" s="67"/>
      <c r="F14" s="70" t="s">
        <v>192</v>
      </c>
      <c r="G14" s="66"/>
      <c r="H14" s="66"/>
    </row>
    <row r="15" spans="1:8" s="65" customFormat="1" ht="36" customHeight="1" thickBot="1" x14ac:dyDescent="0.25">
      <c r="B15" s="66"/>
      <c r="C15" s="66"/>
      <c r="D15" s="66"/>
      <c r="E15" s="67"/>
      <c r="F15" s="71" t="str">
        <f>F7</f>
        <v>ARVC Ct. 3</v>
      </c>
      <c r="G15" s="72"/>
      <c r="H15" s="66"/>
    </row>
    <row r="16" spans="1:8" s="65" customFormat="1" ht="36" customHeight="1" thickBot="1" x14ac:dyDescent="0.25">
      <c r="B16" s="66"/>
      <c r="C16" s="66"/>
      <c r="D16" s="66"/>
      <c r="E16" s="73" t="s">
        <v>258</v>
      </c>
      <c r="F16" s="74" t="s">
        <v>193</v>
      </c>
      <c r="G16" s="75"/>
      <c r="H16" s="66"/>
    </row>
    <row r="17" spans="1:8" s="65" customFormat="1" ht="36" customHeight="1" x14ac:dyDescent="0.2">
      <c r="B17" s="66"/>
      <c r="C17" s="66"/>
      <c r="D17" s="66"/>
      <c r="E17" s="76" t="s">
        <v>176</v>
      </c>
      <c r="F17" s="70"/>
      <c r="G17" s="77"/>
      <c r="H17" s="66"/>
    </row>
    <row r="18" spans="1:8" s="65" customFormat="1" ht="36" customHeight="1" thickBot="1" x14ac:dyDescent="0.25">
      <c r="B18" s="66"/>
      <c r="C18" s="73"/>
      <c r="D18" s="78"/>
      <c r="E18" s="79" t="str">
        <f>E7</f>
        <v>ARVC Ct. 2</v>
      </c>
      <c r="F18" s="80"/>
      <c r="G18" s="77"/>
      <c r="H18" s="66"/>
    </row>
    <row r="19" spans="1:8" s="65" customFormat="1" ht="36" customHeight="1" x14ac:dyDescent="0.2">
      <c r="B19" s="66"/>
      <c r="C19" s="92"/>
      <c r="D19" s="236"/>
      <c r="E19" s="90" t="s">
        <v>198</v>
      </c>
      <c r="F19" s="66"/>
      <c r="G19" s="70"/>
      <c r="H19" s="66"/>
    </row>
    <row r="20" spans="1:8" s="65" customFormat="1" ht="36" customHeight="1" thickBot="1" x14ac:dyDescent="0.25">
      <c r="B20" s="66"/>
      <c r="C20" s="82"/>
      <c r="D20" s="66"/>
      <c r="E20" s="83"/>
      <c r="F20" s="66"/>
      <c r="G20" s="70" t="s">
        <v>194</v>
      </c>
      <c r="H20" s="66"/>
    </row>
    <row r="21" spans="1:8" s="65" customFormat="1" ht="36" customHeight="1" thickBot="1" x14ac:dyDescent="0.25">
      <c r="B21" s="66"/>
      <c r="C21" s="82"/>
      <c r="D21" s="129"/>
      <c r="E21" s="247" t="s">
        <v>235</v>
      </c>
      <c r="F21" s="66"/>
      <c r="G21" s="71" t="str">
        <f>D7</f>
        <v>ARVC Ct. 1</v>
      </c>
      <c r="H21" s="86"/>
    </row>
    <row r="22" spans="1:8" s="65" customFormat="1" ht="36" customHeight="1" thickBot="1" x14ac:dyDescent="0.25">
      <c r="B22" s="66"/>
      <c r="C22" s="82" t="s">
        <v>82</v>
      </c>
      <c r="D22" s="101"/>
      <c r="E22" s="68" t="s">
        <v>259</v>
      </c>
      <c r="F22" s="66"/>
      <c r="G22" s="248" t="s">
        <v>196</v>
      </c>
      <c r="H22" s="88" t="s">
        <v>171</v>
      </c>
    </row>
    <row r="23" spans="1:8" s="65" customFormat="1" ht="36" customHeight="1" thickBot="1" x14ac:dyDescent="0.25">
      <c r="B23" s="73"/>
      <c r="C23" s="84" t="str">
        <f>E7</f>
        <v>ARVC Ct. 2</v>
      </c>
      <c r="D23" s="101"/>
      <c r="E23" s="76" t="s">
        <v>190</v>
      </c>
      <c r="F23" s="66"/>
      <c r="G23" s="89"/>
      <c r="H23" s="88" t="s">
        <v>81</v>
      </c>
    </row>
    <row r="24" spans="1:8" s="65" customFormat="1" ht="36" customHeight="1" thickBot="1" x14ac:dyDescent="0.25">
      <c r="B24" s="66" t="s">
        <v>149</v>
      </c>
      <c r="C24" s="87" t="s">
        <v>60</v>
      </c>
      <c r="D24" s="78"/>
      <c r="E24" s="79" t="str">
        <f>F7</f>
        <v>ARVC Ct. 3</v>
      </c>
      <c r="F24" s="86"/>
      <c r="G24" s="78"/>
      <c r="H24" s="66"/>
    </row>
    <row r="25" spans="1:8" s="65" customFormat="1" ht="36" customHeight="1" x14ac:dyDescent="0.2">
      <c r="B25" s="66"/>
      <c r="C25" s="82"/>
      <c r="D25" s="92"/>
      <c r="E25" s="81" t="s">
        <v>240</v>
      </c>
      <c r="F25" s="92"/>
      <c r="G25" s="101"/>
      <c r="H25" s="66"/>
    </row>
    <row r="26" spans="1:8" s="65" customFormat="1" ht="36" customHeight="1" thickBot="1" x14ac:dyDescent="0.25">
      <c r="B26" s="66"/>
      <c r="C26" s="82"/>
      <c r="D26" s="82" t="s">
        <v>79</v>
      </c>
      <c r="E26" s="83"/>
      <c r="F26" s="66"/>
      <c r="G26" s="66"/>
      <c r="H26" s="66"/>
    </row>
    <row r="27" spans="1:8" s="65" customFormat="1" ht="36" customHeight="1" thickBot="1" x14ac:dyDescent="0.25">
      <c r="A27" s="91"/>
      <c r="B27" s="66"/>
      <c r="C27" s="237"/>
      <c r="D27" s="84" t="str">
        <f>E7</f>
        <v>ARVC Ct. 2</v>
      </c>
      <c r="E27" s="93" t="s">
        <v>239</v>
      </c>
      <c r="F27" s="129"/>
      <c r="G27" s="66"/>
      <c r="H27" s="66"/>
    </row>
    <row r="28" spans="1:8" s="65" customFormat="1" ht="36" customHeight="1" x14ac:dyDescent="0.2">
      <c r="B28" s="88"/>
      <c r="C28" s="101"/>
      <c r="D28" s="104" t="s">
        <v>195</v>
      </c>
      <c r="E28" s="67"/>
      <c r="F28" s="101"/>
      <c r="G28" s="66"/>
      <c r="H28" s="66"/>
    </row>
    <row r="29" spans="1:8" s="65" customFormat="1" ht="36" customHeight="1" x14ac:dyDescent="0.2">
      <c r="B29" s="88"/>
      <c r="C29" s="101"/>
      <c r="D29" s="82"/>
      <c r="E29" s="67"/>
      <c r="F29" s="101"/>
      <c r="G29" s="66"/>
      <c r="H29" s="66"/>
    </row>
    <row r="30" spans="1:8" s="65" customFormat="1" ht="36" customHeight="1" thickBot="1" x14ac:dyDescent="0.25">
      <c r="B30" s="66"/>
      <c r="C30" s="66"/>
      <c r="D30" s="86"/>
      <c r="E30" s="235"/>
      <c r="F30" s="66"/>
      <c r="G30" s="66"/>
      <c r="H30" s="66"/>
    </row>
    <row r="31" spans="1:8" s="65" customFormat="1" ht="36" customHeight="1" x14ac:dyDescent="0.2">
      <c r="B31" s="66"/>
      <c r="C31" s="66"/>
      <c r="D31" s="238" t="s">
        <v>77</v>
      </c>
      <c r="E31" s="102"/>
      <c r="F31" s="66"/>
      <c r="G31" s="66"/>
      <c r="H31" s="66"/>
    </row>
    <row r="32" spans="1:8" ht="24" customHeight="1" x14ac:dyDescent="0.15">
      <c r="B32" s="91"/>
      <c r="C32" s="91"/>
      <c r="D32" s="91"/>
      <c r="E32" s="94"/>
      <c r="F32" s="91"/>
      <c r="G32" s="91"/>
      <c r="H32" s="91"/>
    </row>
    <row r="33" spans="1:8" ht="24" customHeight="1" x14ac:dyDescent="0.15">
      <c r="B33" s="91"/>
      <c r="C33" s="91"/>
      <c r="D33" s="91"/>
      <c r="E33" s="94"/>
      <c r="F33" s="91"/>
      <c r="G33" s="91"/>
      <c r="H33" s="91"/>
    </row>
    <row r="34" spans="1:8" ht="24" customHeight="1" x14ac:dyDescent="0.15">
      <c r="B34" s="91"/>
      <c r="C34" s="91"/>
      <c r="D34" s="91"/>
      <c r="E34" s="91"/>
      <c r="F34" s="91"/>
      <c r="G34" s="91"/>
      <c r="H34" s="91"/>
    </row>
    <row r="35" spans="1:8" ht="24" customHeight="1" x14ac:dyDescent="0.15">
      <c r="B35" s="95"/>
      <c r="C35" s="32" t="s">
        <v>51</v>
      </c>
      <c r="D35" s="91"/>
      <c r="E35" s="91"/>
      <c r="F35" s="91"/>
      <c r="G35" s="91"/>
      <c r="H35" s="91"/>
    </row>
    <row r="36" spans="1:8" ht="24" customHeight="1" x14ac:dyDescent="0.15">
      <c r="B36" s="91"/>
      <c r="C36" s="91"/>
      <c r="D36" s="91"/>
      <c r="E36" s="91"/>
      <c r="F36" s="91"/>
      <c r="G36" s="91"/>
      <c r="H36" s="91"/>
    </row>
    <row r="38" spans="1:8" ht="24" customHeight="1" x14ac:dyDescent="0.15">
      <c r="B38" s="91"/>
      <c r="C38" s="91"/>
      <c r="D38" s="91"/>
      <c r="E38" s="91"/>
      <c r="F38" s="91"/>
      <c r="G38" s="91"/>
      <c r="H38" s="91"/>
    </row>
    <row r="39" spans="1:8" ht="24" customHeight="1" x14ac:dyDescent="0.15">
      <c r="B39" s="91"/>
      <c r="C39" s="91"/>
      <c r="D39" s="91"/>
      <c r="E39" s="91"/>
      <c r="F39" s="91"/>
      <c r="G39" s="91"/>
      <c r="H39" s="91"/>
    </row>
    <row r="40" spans="1:8" ht="24" customHeight="1" x14ac:dyDescent="0.15">
      <c r="B40" s="91"/>
      <c r="C40" s="91"/>
      <c r="D40" s="91"/>
      <c r="E40" s="91"/>
      <c r="F40" s="91"/>
      <c r="G40" s="91"/>
      <c r="H40" s="91"/>
    </row>
    <row r="41" spans="1:8" ht="24" customHeight="1" x14ac:dyDescent="0.15">
      <c r="B41" s="91"/>
      <c r="C41" s="91"/>
      <c r="D41" s="91"/>
      <c r="E41" s="91"/>
      <c r="F41" s="91"/>
      <c r="G41" s="91"/>
      <c r="H41" s="91"/>
    </row>
    <row r="42" spans="1:8" ht="24" customHeight="1" x14ac:dyDescent="0.15">
      <c r="B42" s="91"/>
      <c r="C42" s="91"/>
      <c r="D42" s="91"/>
      <c r="E42" s="91"/>
      <c r="F42" s="91"/>
      <c r="G42" s="91"/>
      <c r="H42" s="91"/>
    </row>
    <row r="43" spans="1:8" ht="21" customHeight="1" x14ac:dyDescent="0.15">
      <c r="B43" s="91"/>
      <c r="C43" s="91"/>
      <c r="D43" s="91"/>
      <c r="E43" s="91"/>
      <c r="F43" s="91"/>
      <c r="G43" s="91"/>
      <c r="H43" s="91"/>
    </row>
    <row r="44" spans="1:8" ht="21" customHeight="1" x14ac:dyDescent="0.15">
      <c r="B44" s="91"/>
      <c r="C44" s="91"/>
      <c r="D44" s="91"/>
      <c r="E44" s="91"/>
      <c r="F44" s="91"/>
      <c r="G44" s="91"/>
      <c r="H44" s="91"/>
    </row>
    <row r="45" spans="1:8" ht="21" customHeight="1" x14ac:dyDescent="0.15">
      <c r="B45" s="91"/>
      <c r="C45" s="91"/>
      <c r="D45" s="91"/>
      <c r="E45" s="91"/>
      <c r="F45" s="91"/>
      <c r="G45" s="91"/>
      <c r="H45" s="91"/>
    </row>
    <row r="46" spans="1:8" ht="21" customHeight="1" x14ac:dyDescent="0.15">
      <c r="B46" s="91"/>
      <c r="C46" s="91"/>
      <c r="D46" s="91"/>
      <c r="E46" s="91"/>
      <c r="F46" s="91"/>
      <c r="G46" s="91"/>
      <c r="H46" s="91"/>
    </row>
    <row r="47" spans="1:8" ht="21" customHeight="1" x14ac:dyDescent="0.15">
      <c r="A47" s="94"/>
      <c r="B47" s="94"/>
      <c r="C47" s="94"/>
      <c r="D47" s="94"/>
      <c r="E47" s="94"/>
      <c r="F47" s="96"/>
      <c r="G47" s="96"/>
      <c r="H47" s="97"/>
    </row>
    <row r="48" spans="1:8" ht="21" customHeight="1" x14ac:dyDescent="0.15">
      <c r="A48" s="96"/>
      <c r="B48" s="91"/>
      <c r="C48" s="91"/>
      <c r="D48" s="91"/>
      <c r="E48" s="96"/>
      <c r="F48" s="96"/>
      <c r="G48" s="96"/>
      <c r="H48" s="96"/>
    </row>
    <row r="49" spans="1:8" ht="21" customHeight="1" x14ac:dyDescent="0.15">
      <c r="A49" s="96"/>
      <c r="B49" s="98"/>
      <c r="C49" s="96"/>
      <c r="D49" s="96"/>
      <c r="E49" s="96"/>
      <c r="F49" s="96"/>
      <c r="G49" s="96"/>
      <c r="H49" s="94"/>
    </row>
    <row r="50" spans="1:8" ht="21" customHeight="1" x14ac:dyDescent="0.15">
      <c r="A50" s="96"/>
      <c r="B50" s="98"/>
      <c r="C50" s="96"/>
      <c r="D50" s="96"/>
      <c r="E50" s="96"/>
      <c r="F50" s="96"/>
      <c r="G50" s="96"/>
      <c r="H50" s="94"/>
    </row>
    <row r="51" spans="1:8" ht="21" customHeight="1" x14ac:dyDescent="0.15">
      <c r="A51" s="96"/>
      <c r="B51" s="98"/>
      <c r="C51" s="96"/>
      <c r="D51" s="96"/>
      <c r="E51" s="96"/>
      <c r="F51" s="96"/>
      <c r="G51" s="96"/>
      <c r="H51" s="94"/>
    </row>
    <row r="52" spans="1:8" ht="21" customHeight="1" x14ac:dyDescent="0.15">
      <c r="A52" s="96"/>
      <c r="B52" s="96"/>
      <c r="C52" s="96"/>
      <c r="D52" s="96"/>
      <c r="E52" s="96"/>
      <c r="F52" s="96"/>
      <c r="G52" s="96"/>
      <c r="H52" s="96"/>
    </row>
    <row r="53" spans="1:8" ht="21" customHeight="1" x14ac:dyDescent="0.15">
      <c r="A53" s="96"/>
      <c r="B53" s="96"/>
      <c r="C53" s="96"/>
      <c r="D53" s="96"/>
      <c r="E53" s="96"/>
      <c r="F53" s="96"/>
      <c r="G53" s="96"/>
      <c r="H53" s="96"/>
    </row>
    <row r="54" spans="1:8" ht="21" customHeight="1" x14ac:dyDescent="0.2">
      <c r="A54" s="98"/>
      <c r="B54" s="99"/>
      <c r="C54" s="96"/>
      <c r="D54" s="96"/>
      <c r="E54" s="96"/>
      <c r="F54" s="96"/>
      <c r="G54" s="96"/>
      <c r="H54" s="96"/>
    </row>
    <row r="55" spans="1:8" ht="21" customHeight="1" x14ac:dyDescent="0.15">
      <c r="A55" s="96"/>
      <c r="B55" s="96"/>
      <c r="C55" s="96"/>
      <c r="D55" s="96"/>
      <c r="E55" s="96"/>
      <c r="F55" s="96"/>
      <c r="G55" s="96"/>
      <c r="H55" s="96"/>
    </row>
    <row r="56" spans="1:8" x14ac:dyDescent="0.15">
      <c r="A56" s="96"/>
      <c r="B56" s="96"/>
      <c r="C56" s="96"/>
      <c r="D56" s="96"/>
      <c r="E56" s="96"/>
      <c r="F56" s="96"/>
      <c r="G56" s="96"/>
      <c r="H56" s="96"/>
    </row>
    <row r="57" spans="1:8" x14ac:dyDescent="0.15">
      <c r="A57" s="91"/>
      <c r="B57" s="91"/>
      <c r="C57" s="91"/>
      <c r="D57" s="91"/>
      <c r="E57" s="96"/>
      <c r="F57" s="96"/>
      <c r="G57" s="96"/>
      <c r="H57" s="96"/>
    </row>
    <row r="58" spans="1:8" x14ac:dyDescent="0.15">
      <c r="A58" s="96"/>
      <c r="B58" s="96"/>
      <c r="C58" s="96"/>
      <c r="D58" s="96"/>
      <c r="E58" s="96"/>
      <c r="F58" s="96"/>
      <c r="G58" s="96"/>
      <c r="H58" s="96"/>
    </row>
    <row r="59" spans="1:8" x14ac:dyDescent="0.15">
      <c r="A59" s="96"/>
      <c r="B59" s="96"/>
      <c r="C59" s="96"/>
      <c r="D59" s="96"/>
      <c r="E59" s="96"/>
      <c r="F59" s="96"/>
      <c r="G59" s="96"/>
      <c r="H59" s="96"/>
    </row>
    <row r="60" spans="1:8" x14ac:dyDescent="0.15">
      <c r="A60" s="96"/>
      <c r="B60" s="96"/>
      <c r="C60" s="96"/>
      <c r="D60" s="96"/>
      <c r="E60" s="96"/>
      <c r="F60" s="96"/>
      <c r="G60" s="96"/>
      <c r="H60" s="96"/>
    </row>
    <row r="61" spans="1:8" x14ac:dyDescent="0.15">
      <c r="A61" s="96"/>
      <c r="B61" s="96"/>
      <c r="C61" s="96"/>
      <c r="D61" s="96"/>
      <c r="E61" s="96"/>
      <c r="F61" s="96"/>
      <c r="G61" s="96"/>
      <c r="H61" s="96"/>
    </row>
    <row r="66" spans="2:3" x14ac:dyDescent="0.15">
      <c r="B66" s="91"/>
      <c r="C66" s="91"/>
    </row>
    <row r="75" spans="2:3" x14ac:dyDescent="0.15">
      <c r="C75" s="91"/>
    </row>
    <row r="84" spans="2:4" x14ac:dyDescent="0.15">
      <c r="B84" s="91"/>
      <c r="C84" s="91"/>
      <c r="D84" s="91"/>
    </row>
    <row r="92" spans="2:4" x14ac:dyDescent="0.15">
      <c r="B92" s="91"/>
      <c r="C92" s="91"/>
      <c r="D92" s="91"/>
    </row>
    <row r="101" spans="1:5" x14ac:dyDescent="0.15">
      <c r="A101" s="91"/>
      <c r="B101" s="91"/>
      <c r="C101" s="91"/>
      <c r="D101" s="91"/>
      <c r="E101" s="91"/>
    </row>
  </sheetData>
  <mergeCells count="7">
    <mergeCell ref="A8:H8"/>
    <mergeCell ref="A9:H9"/>
    <mergeCell ref="A3:C3"/>
    <mergeCell ref="A1:H1"/>
    <mergeCell ref="A2:H2"/>
    <mergeCell ref="A4:H4"/>
    <mergeCell ref="A5:H5"/>
  </mergeCells>
  <phoneticPr fontId="14" type="noConversion"/>
  <printOptions horizontalCentered="1" verticalCentered="1"/>
  <pageMargins left="0" right="0" top="0.2" bottom="0.2" header="0.5" footer="0.5"/>
  <pageSetup paperSize="3" scale="8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8FB-B299-2048-835F-46A34338016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2"/>
  <sheetViews>
    <sheetView workbookViewId="0">
      <selection activeCell="A13" sqref="A13:A1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142</v>
      </c>
      <c r="H4" s="59"/>
    </row>
    <row r="5" spans="1:12" s="16" customFormat="1" x14ac:dyDescent="0.2">
      <c r="A5" s="15" t="s">
        <v>18</v>
      </c>
      <c r="B5" s="58" t="s">
        <v>143</v>
      </c>
      <c r="H5" s="51"/>
    </row>
    <row r="6" spans="1:12" x14ac:dyDescent="0.2">
      <c r="C6" s="8"/>
      <c r="H6" s="59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22</v>
      </c>
      <c r="B10" s="20">
        <v>5</v>
      </c>
      <c r="C10" s="20"/>
      <c r="D10" s="19"/>
      <c r="E10" s="19"/>
      <c r="F10" s="19"/>
      <c r="G10" s="19"/>
    </row>
    <row r="12" spans="1:12" s="41" customFormat="1" x14ac:dyDescent="0.2">
      <c r="A12" s="45" t="s">
        <v>23</v>
      </c>
      <c r="B12" s="252" t="str">
        <f>A13</f>
        <v>Peaks VBC 17 Shane</v>
      </c>
      <c r="C12" s="255"/>
      <c r="D12" s="252" t="str">
        <f>A16</f>
        <v>SF Storm 151 Thunder</v>
      </c>
      <c r="E12" s="253"/>
      <c r="F12" s="252" t="str">
        <f>A19</f>
        <v>ARVC 15R1 Adidas</v>
      </c>
      <c r="G12" s="253"/>
      <c r="H12" s="260" t="str">
        <f>A22</f>
        <v>ARVC 13N1 Adidas</v>
      </c>
      <c r="I12" s="253"/>
      <c r="J12" s="45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108</v>
      </c>
      <c r="B13" s="270"/>
      <c r="C13" s="271"/>
      <c r="D13" s="21">
        <v>14</v>
      </c>
      <c r="E13" s="21">
        <v>25</v>
      </c>
      <c r="F13" s="21">
        <v>17</v>
      </c>
      <c r="G13" s="21">
        <v>25</v>
      </c>
      <c r="H13" s="21">
        <v>8</v>
      </c>
      <c r="I13" s="21">
        <v>25</v>
      </c>
      <c r="J13" s="261">
        <v>1</v>
      </c>
      <c r="K13" s="264">
        <v>4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22</v>
      </c>
      <c r="F14" s="21">
        <v>14</v>
      </c>
      <c r="G14" s="21">
        <v>25</v>
      </c>
      <c r="H14" s="21">
        <v>9</v>
      </c>
      <c r="I14" s="21">
        <v>25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110</v>
      </c>
      <c r="B16" s="23">
        <f>IF(E13&gt;0,E13," ")</f>
        <v>25</v>
      </c>
      <c r="C16" s="23">
        <f>IF(D13&gt;0,D13," ")</f>
        <v>14</v>
      </c>
      <c r="D16" s="270"/>
      <c r="E16" s="271"/>
      <c r="F16" s="21">
        <v>14</v>
      </c>
      <c r="G16" s="21">
        <v>25</v>
      </c>
      <c r="H16" s="21">
        <v>21</v>
      </c>
      <c r="I16" s="21">
        <v>25</v>
      </c>
      <c r="J16" s="261">
        <v>2</v>
      </c>
      <c r="K16" s="264">
        <v>3</v>
      </c>
      <c r="L16" s="265"/>
    </row>
    <row r="17" spans="1:12" s="22" customFormat="1" ht="24" customHeight="1" x14ac:dyDescent="0.2">
      <c r="A17" s="262"/>
      <c r="B17" s="23">
        <f>IF(E14&gt;0,E14," ")</f>
        <v>22</v>
      </c>
      <c r="C17" s="23">
        <f>IF(D14&gt;0,D14," ")</f>
        <v>25</v>
      </c>
      <c r="D17" s="272"/>
      <c r="E17" s="273"/>
      <c r="F17" s="21">
        <v>17</v>
      </c>
      <c r="G17" s="21">
        <v>25</v>
      </c>
      <c r="H17" s="21">
        <v>22</v>
      </c>
      <c r="I17" s="21">
        <v>25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11</v>
      </c>
      <c r="B19" s="23">
        <f>IF(G13&gt;0,G13," ")</f>
        <v>25</v>
      </c>
      <c r="C19" s="23">
        <f>IF(F13&gt;0,F13," ")</f>
        <v>17</v>
      </c>
      <c r="D19" s="23">
        <f>IF(G16&gt;0,G16," ")</f>
        <v>25</v>
      </c>
      <c r="E19" s="23">
        <f>IF(F16&gt;0,F16," ")</f>
        <v>14</v>
      </c>
      <c r="F19" s="30"/>
      <c r="G19" s="30"/>
      <c r="H19" s="21">
        <v>22</v>
      </c>
      <c r="I19" s="21">
        <v>25</v>
      </c>
      <c r="J19" s="261">
        <v>3</v>
      </c>
      <c r="K19" s="264">
        <v>2</v>
      </c>
      <c r="L19" s="265"/>
    </row>
    <row r="20" spans="1:12" s="22" customFormat="1" ht="24" customHeight="1" x14ac:dyDescent="0.2">
      <c r="A20" s="262"/>
      <c r="B20" s="23">
        <f>IF(G14&gt;0,G14," ")</f>
        <v>25</v>
      </c>
      <c r="C20" s="23">
        <f>IF(F14&gt;0,F14," ")</f>
        <v>14</v>
      </c>
      <c r="D20" s="23">
        <f>IF(G17&gt;0,G17," ")</f>
        <v>25</v>
      </c>
      <c r="E20" s="23">
        <f>IF(F17&gt;0,F17," ")</f>
        <v>17</v>
      </c>
      <c r="F20" s="30"/>
      <c r="G20" s="30"/>
      <c r="H20" s="21">
        <v>23</v>
      </c>
      <c r="I20" s="21">
        <v>25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114</v>
      </c>
      <c r="B22" s="23">
        <f>IF(I13&gt;0,I13," ")</f>
        <v>25</v>
      </c>
      <c r="C22" s="23">
        <f>IF(H13&gt;0,H13," ")</f>
        <v>8</v>
      </c>
      <c r="D22" s="23">
        <f>IF(I16&gt;0,I16," ")</f>
        <v>25</v>
      </c>
      <c r="E22" s="23">
        <f>IF(H16&gt;0,H16," ")</f>
        <v>21</v>
      </c>
      <c r="F22" s="23">
        <f>IF(I19&gt;0,I19," ")</f>
        <v>25</v>
      </c>
      <c r="G22" s="23">
        <f>IF(H19&gt;0,H19," ")</f>
        <v>22</v>
      </c>
      <c r="H22" s="270"/>
      <c r="I22" s="271"/>
      <c r="J22" s="261">
        <v>4</v>
      </c>
      <c r="K22" s="264">
        <v>1</v>
      </c>
      <c r="L22" s="265"/>
    </row>
    <row r="23" spans="1:12" s="22" customFormat="1" ht="24" customHeight="1" x14ac:dyDescent="0.2">
      <c r="A23" s="262"/>
      <c r="B23" s="23">
        <f>IF(I14&gt;0,I14," ")</f>
        <v>25</v>
      </c>
      <c r="C23" s="23">
        <f>IF(H14&gt;0,H14," ")</f>
        <v>9</v>
      </c>
      <c r="D23" s="23">
        <f>IF(I17&gt;0,I17," ")</f>
        <v>25</v>
      </c>
      <c r="E23" s="23">
        <f>IF(H17&gt;0,H17," ")</f>
        <v>22</v>
      </c>
      <c r="F23" s="23">
        <f>IF(I20&gt;0,I20," ")</f>
        <v>25</v>
      </c>
      <c r="G23" s="23">
        <f>IF(H20&gt;0,H20," ")</f>
        <v>23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44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3" t="s">
        <v>30</v>
      </c>
      <c r="I27" s="43" t="s">
        <v>31</v>
      </c>
      <c r="J27" s="43" t="s">
        <v>32</v>
      </c>
      <c r="K27" s="24" t="s">
        <v>33</v>
      </c>
    </row>
    <row r="28" spans="1:12" s="41" customFormat="1" ht="24" customHeight="1" x14ac:dyDescent="0.2">
      <c r="A28" s="10" t="str">
        <f>A13</f>
        <v>Peaks VBC 17 Shane</v>
      </c>
      <c r="B28" s="250">
        <v>0</v>
      </c>
      <c r="C28" s="251"/>
      <c r="D28" s="250"/>
      <c r="E28" s="251"/>
      <c r="F28" s="250"/>
      <c r="G28" s="251"/>
      <c r="H28" s="25"/>
      <c r="I28" s="42">
        <f>D13+D14+D15+F13+F14+F15+H13+H14+H15</f>
        <v>87</v>
      </c>
      <c r="J28" s="42">
        <f>E13+E14+E15+G13+G14+G15+I13+I14+I15</f>
        <v>147</v>
      </c>
      <c r="K28" s="42">
        <f>I28-J28</f>
        <v>-60</v>
      </c>
    </row>
    <row r="29" spans="1:12" ht="24" customHeight="1" x14ac:dyDescent="0.2">
      <c r="A29" s="10" t="str">
        <f>A16</f>
        <v>SF Storm 151 Thunder</v>
      </c>
      <c r="B29" s="250">
        <v>0</v>
      </c>
      <c r="C29" s="251"/>
      <c r="D29" s="250"/>
      <c r="E29" s="251"/>
      <c r="F29" s="250"/>
      <c r="G29" s="251"/>
      <c r="H29" s="25"/>
      <c r="I29" s="42">
        <f>B16+B17+B18+F16+F17+F18+H16+H17+H18</f>
        <v>121</v>
      </c>
      <c r="J29" s="42">
        <f>C16+C17+C18+G16+G17+G18+I16+I17+I18</f>
        <v>139</v>
      </c>
      <c r="K29" s="42">
        <f>I29-J29</f>
        <v>-18</v>
      </c>
    </row>
    <row r="30" spans="1:12" ht="24" customHeight="1" x14ac:dyDescent="0.2">
      <c r="A30" s="10" t="str">
        <f>A19</f>
        <v>ARVC 15R1 Adidas</v>
      </c>
      <c r="B30" s="250">
        <v>4</v>
      </c>
      <c r="C30" s="251"/>
      <c r="D30" s="250"/>
      <c r="E30" s="251"/>
      <c r="F30" s="250"/>
      <c r="G30" s="251"/>
      <c r="H30" s="25"/>
      <c r="I30" s="42">
        <f>B19+B20+B21+D19+D20+D21+H19+H20+H21</f>
        <v>145</v>
      </c>
      <c r="J30" s="42">
        <f>C19+C20+C21+E19+E20+E21+I19+I20+I21</f>
        <v>112</v>
      </c>
      <c r="K30" s="42">
        <f>I30-J30</f>
        <v>33</v>
      </c>
    </row>
    <row r="31" spans="1:12" ht="24" customHeight="1" x14ac:dyDescent="0.2">
      <c r="A31" s="10" t="str">
        <f>A22</f>
        <v>ARVC 13N1 Adidas</v>
      </c>
      <c r="B31" s="250">
        <v>4</v>
      </c>
      <c r="C31" s="251"/>
      <c r="D31" s="250"/>
      <c r="E31" s="251"/>
      <c r="F31" s="250"/>
      <c r="G31" s="251"/>
      <c r="H31" s="25"/>
      <c r="I31" s="42">
        <f>B22+B23+B24+D22+D23+D24+F22+F23+F24</f>
        <v>150</v>
      </c>
      <c r="J31" s="42">
        <f>C22+C23+C24+E22+E23+E24+G22+G23+G24</f>
        <v>105</v>
      </c>
      <c r="K31" s="42">
        <f>I31-J31</f>
        <v>45</v>
      </c>
    </row>
    <row r="32" spans="1:12" x14ac:dyDescent="0.2">
      <c r="A32" s="26"/>
      <c r="B32" s="277">
        <f>SUM(B28:C31)</f>
        <v>8</v>
      </c>
      <c r="C32" s="277"/>
      <c r="D32" s="277">
        <f>SUM(D28:E31)</f>
        <v>0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503</v>
      </c>
      <c r="J32" s="27">
        <f>SUM(J28:J31)</f>
        <v>503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45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45" t="s">
        <v>36</v>
      </c>
      <c r="B35" s="252" t="str">
        <f>A28</f>
        <v>Peaks VBC 17 Shane</v>
      </c>
      <c r="C35" s="253"/>
      <c r="D35" s="252" t="str">
        <f>A30</f>
        <v>ARVC 15R1 Adidas</v>
      </c>
      <c r="E35" s="253"/>
      <c r="F35" s="254" t="str">
        <f>A16</f>
        <v>SF Storm 151 Thunder</v>
      </c>
      <c r="G35" s="254"/>
      <c r="I35" s="276"/>
      <c r="J35" s="276"/>
      <c r="K35" s="276"/>
      <c r="L35" s="276"/>
    </row>
    <row r="36" spans="1:12" ht="18" customHeight="1" x14ac:dyDescent="0.2">
      <c r="A36" s="45" t="s">
        <v>37</v>
      </c>
      <c r="B36" s="252" t="str">
        <f>A16</f>
        <v>SF Storm 151 Thunder</v>
      </c>
      <c r="C36" s="253"/>
      <c r="D36" s="252" t="str">
        <f>A22</f>
        <v>ARVC 13N1 Adidas</v>
      </c>
      <c r="E36" s="253"/>
      <c r="F36" s="254" t="str">
        <f>A13</f>
        <v>Peaks VBC 17 Shane</v>
      </c>
      <c r="G36" s="254"/>
      <c r="I36" s="28"/>
      <c r="J36" s="28"/>
      <c r="K36" s="28"/>
      <c r="L36" s="28"/>
    </row>
    <row r="37" spans="1:12" ht="18" customHeight="1" x14ac:dyDescent="0.2">
      <c r="A37" s="45" t="s">
        <v>38</v>
      </c>
      <c r="B37" s="252" t="str">
        <f>A28</f>
        <v>Peaks VBC 17 Shane</v>
      </c>
      <c r="C37" s="253"/>
      <c r="D37" s="252" t="str">
        <f>A31</f>
        <v>ARVC 13N1 Adidas</v>
      </c>
      <c r="E37" s="253"/>
      <c r="F37" s="254" t="str">
        <f>A30</f>
        <v>ARVC 15R1 Adidas</v>
      </c>
      <c r="G37" s="254"/>
      <c r="I37" s="276"/>
      <c r="J37" s="276"/>
      <c r="K37" s="276"/>
      <c r="L37" s="276"/>
    </row>
    <row r="38" spans="1:12" ht="18" customHeight="1" x14ac:dyDescent="0.2">
      <c r="A38" s="45" t="s">
        <v>44</v>
      </c>
      <c r="B38" s="252" t="str">
        <f>A29</f>
        <v>SF Storm 151 Thunder</v>
      </c>
      <c r="C38" s="253"/>
      <c r="D38" s="252" t="str">
        <f>A30</f>
        <v>ARVC 15R1 Adidas</v>
      </c>
      <c r="E38" s="253"/>
      <c r="F38" s="254" t="str">
        <f>A28</f>
        <v>Peaks VBC 17 Shane</v>
      </c>
      <c r="G38" s="254"/>
      <c r="I38" s="276"/>
      <c r="J38" s="276"/>
      <c r="K38" s="276"/>
      <c r="L38" s="276"/>
    </row>
    <row r="39" spans="1:12" x14ac:dyDescent="0.2">
      <c r="A39" s="45" t="s">
        <v>45</v>
      </c>
      <c r="B39" s="252" t="str">
        <f>A30</f>
        <v>ARVC 15R1 Adidas</v>
      </c>
      <c r="C39" s="253"/>
      <c r="D39" s="252" t="str">
        <f>A31</f>
        <v>ARVC 13N1 Adidas</v>
      </c>
      <c r="E39" s="253"/>
      <c r="F39" s="254" t="str">
        <f>A16</f>
        <v>SF Storm 151 Thunder</v>
      </c>
      <c r="G39" s="254"/>
    </row>
    <row r="40" spans="1:12" x14ac:dyDescent="0.2">
      <c r="A40" s="45" t="s">
        <v>46</v>
      </c>
      <c r="B40" s="252" t="str">
        <f>A13</f>
        <v>Peaks VBC 17 Shane</v>
      </c>
      <c r="C40" s="253"/>
      <c r="D40" s="252" t="str">
        <f>A29</f>
        <v>SF Storm 151 Thunder</v>
      </c>
      <c r="E40" s="253"/>
      <c r="F40" s="254" t="str">
        <f>A22</f>
        <v>ARVC 13N1 Adidas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46"/>
    </row>
  </sheetData>
  <mergeCells count="70">
    <mergeCell ref="I26:J26"/>
    <mergeCell ref="B12:C12"/>
    <mergeCell ref="D12:E12"/>
    <mergeCell ref="F12:G12"/>
    <mergeCell ref="B27:C27"/>
    <mergeCell ref="D27:E27"/>
    <mergeCell ref="F27:G27"/>
    <mergeCell ref="J13:J15"/>
    <mergeCell ref="B28:C28"/>
    <mergeCell ref="D28:E28"/>
    <mergeCell ref="F28:G28"/>
    <mergeCell ref="B26:D26"/>
    <mergeCell ref="F26:H26"/>
    <mergeCell ref="B30:C30"/>
    <mergeCell ref="D30:E30"/>
    <mergeCell ref="F30:G30"/>
    <mergeCell ref="B29:C29"/>
    <mergeCell ref="D29:E29"/>
    <mergeCell ref="F29:G29"/>
    <mergeCell ref="B34:C34"/>
    <mergeCell ref="D34:E34"/>
    <mergeCell ref="F34:G34"/>
    <mergeCell ref="I34:L34"/>
    <mergeCell ref="B31:C31"/>
    <mergeCell ref="D31:E31"/>
    <mergeCell ref="F31:G31"/>
    <mergeCell ref="B32:C32"/>
    <mergeCell ref="D32:E32"/>
    <mergeCell ref="F32:G32"/>
    <mergeCell ref="A1:L1"/>
    <mergeCell ref="A2:L2"/>
    <mergeCell ref="A7:H7"/>
    <mergeCell ref="H12:I12"/>
    <mergeCell ref="K12:L12"/>
    <mergeCell ref="K13:L15"/>
    <mergeCell ref="J16:J18"/>
    <mergeCell ref="K16:L18"/>
    <mergeCell ref="A13:A15"/>
    <mergeCell ref="B13:C15"/>
    <mergeCell ref="A16:A18"/>
    <mergeCell ref="D16:E18"/>
    <mergeCell ref="K19:L21"/>
    <mergeCell ref="A22:A24"/>
    <mergeCell ref="H22:I24"/>
    <mergeCell ref="J22:J24"/>
    <mergeCell ref="K22:L24"/>
    <mergeCell ref="A19:A21"/>
    <mergeCell ref="J19:J21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workbookViewId="0">
      <selection activeCell="K19" sqref="K19:L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142</v>
      </c>
      <c r="H4" s="59"/>
    </row>
    <row r="5" spans="1:12" s="16" customFormat="1" x14ac:dyDescent="0.2">
      <c r="A5" s="15" t="s">
        <v>18</v>
      </c>
      <c r="B5" s="58" t="s">
        <v>143</v>
      </c>
      <c r="H5" s="51"/>
    </row>
    <row r="6" spans="1:12" x14ac:dyDescent="0.2">
      <c r="C6" s="8"/>
      <c r="H6" s="59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42</v>
      </c>
      <c r="D9" s="19"/>
      <c r="E9" s="19"/>
      <c r="F9" s="19"/>
      <c r="G9" s="19"/>
    </row>
    <row r="10" spans="1:12" x14ac:dyDescent="0.2">
      <c r="A10" s="19" t="s">
        <v>22</v>
      </c>
      <c r="B10" s="20">
        <v>6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ARVC 15N2 Adidas</v>
      </c>
      <c r="C12" s="255"/>
      <c r="D12" s="252" t="str">
        <f>A16</f>
        <v>NNM Fusion 16U</v>
      </c>
      <c r="E12" s="253"/>
      <c r="F12" s="252" t="str">
        <f>A19</f>
        <v>NEVBC 18 White</v>
      </c>
      <c r="G12" s="253"/>
      <c r="H12" s="260" t="str">
        <f>A22</f>
        <v>SF Storm 152 Avalanche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151</v>
      </c>
      <c r="B13" s="270"/>
      <c r="C13" s="271"/>
      <c r="D13" s="21">
        <v>25</v>
      </c>
      <c r="E13" s="21">
        <v>12</v>
      </c>
      <c r="F13" s="21">
        <v>21</v>
      </c>
      <c r="G13" s="21">
        <v>25</v>
      </c>
      <c r="H13" s="21">
        <v>25</v>
      </c>
      <c r="I13" s="21">
        <v>15</v>
      </c>
      <c r="J13" s="261">
        <v>1</v>
      </c>
      <c r="K13" s="264">
        <v>1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10</v>
      </c>
      <c r="F14" s="21">
        <v>25</v>
      </c>
      <c r="G14" s="21">
        <v>21</v>
      </c>
      <c r="H14" s="21">
        <v>25</v>
      </c>
      <c r="I14" s="21">
        <v>18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144</v>
      </c>
      <c r="B16" s="23">
        <f>IF(E13&gt;0,E13," ")</f>
        <v>12</v>
      </c>
      <c r="C16" s="23">
        <f>IF(D13&gt;0,D13," ")</f>
        <v>25</v>
      </c>
      <c r="D16" s="270"/>
      <c r="E16" s="271"/>
      <c r="F16" s="21">
        <v>16</v>
      </c>
      <c r="G16" s="21">
        <v>25</v>
      </c>
      <c r="H16" s="21">
        <v>25</v>
      </c>
      <c r="I16" s="21">
        <v>9</v>
      </c>
      <c r="J16" s="261">
        <v>2</v>
      </c>
      <c r="K16" s="264">
        <v>4</v>
      </c>
      <c r="L16" s="265"/>
    </row>
    <row r="17" spans="1:12" s="22" customFormat="1" ht="24" customHeight="1" x14ac:dyDescent="0.2">
      <c r="A17" s="262"/>
      <c r="B17" s="23">
        <f>IF(E14&gt;0,E14," ")</f>
        <v>10</v>
      </c>
      <c r="C17" s="23">
        <f>IF(D14&gt;0,D14," ")</f>
        <v>25</v>
      </c>
      <c r="D17" s="272"/>
      <c r="E17" s="273"/>
      <c r="F17" s="21">
        <v>9</v>
      </c>
      <c r="G17" s="21">
        <v>25</v>
      </c>
      <c r="H17" s="21">
        <v>16</v>
      </c>
      <c r="I17" s="21">
        <v>25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153</v>
      </c>
      <c r="B19" s="23">
        <f>IF(G13&gt;0,G13," ")</f>
        <v>25</v>
      </c>
      <c r="C19" s="23">
        <f>IF(F13&gt;0,F13," ")</f>
        <v>21</v>
      </c>
      <c r="D19" s="23">
        <f>IF(G16&gt;0,G16," ")</f>
        <v>25</v>
      </c>
      <c r="E19" s="23">
        <f>IF(F16&gt;0,F16," ")</f>
        <v>16</v>
      </c>
      <c r="F19" s="30"/>
      <c r="G19" s="30"/>
      <c r="H19" s="21">
        <v>22</v>
      </c>
      <c r="I19" s="21">
        <v>25</v>
      </c>
      <c r="J19" s="261">
        <v>3</v>
      </c>
      <c r="K19" s="264">
        <v>2</v>
      </c>
      <c r="L19" s="265"/>
    </row>
    <row r="20" spans="1:12" s="22" customFormat="1" ht="24" customHeight="1" x14ac:dyDescent="0.2">
      <c r="A20" s="262"/>
      <c r="B20" s="23">
        <f>IF(G14&gt;0,G14," ")</f>
        <v>21</v>
      </c>
      <c r="C20" s="23">
        <f>IF(F14&gt;0,F14," ")</f>
        <v>25</v>
      </c>
      <c r="D20" s="23">
        <f>IF(G17&gt;0,G17," ")</f>
        <v>25</v>
      </c>
      <c r="E20" s="23">
        <f>IF(F17&gt;0,F17," ")</f>
        <v>9</v>
      </c>
      <c r="F20" s="30"/>
      <c r="G20" s="30"/>
      <c r="H20" s="21">
        <v>25</v>
      </c>
      <c r="I20" s="21">
        <v>12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112</v>
      </c>
      <c r="B22" s="23">
        <f>IF(I13&gt;0,I13," ")</f>
        <v>15</v>
      </c>
      <c r="C22" s="23">
        <f>IF(H13&gt;0,H13," ")</f>
        <v>25</v>
      </c>
      <c r="D22" s="23">
        <f>IF(I16&gt;0,I16," ")</f>
        <v>9</v>
      </c>
      <c r="E22" s="23">
        <f>IF(H16&gt;0,H16," ")</f>
        <v>25</v>
      </c>
      <c r="F22" s="23">
        <f>IF(I19&gt;0,I19," ")</f>
        <v>25</v>
      </c>
      <c r="G22" s="23">
        <f>IF(H19&gt;0,H19," ")</f>
        <v>22</v>
      </c>
      <c r="H22" s="270"/>
      <c r="I22" s="271"/>
      <c r="J22" s="261">
        <v>4</v>
      </c>
      <c r="K22" s="264">
        <v>3</v>
      </c>
      <c r="L22" s="265"/>
    </row>
    <row r="23" spans="1:12" s="22" customFormat="1" ht="24" customHeight="1" x14ac:dyDescent="0.2">
      <c r="A23" s="262"/>
      <c r="B23" s="23">
        <f>IF(I14&gt;0,I14," ")</f>
        <v>18</v>
      </c>
      <c r="C23" s="23">
        <f>IF(H14&gt;0,H14," ")</f>
        <v>25</v>
      </c>
      <c r="D23" s="23">
        <f>IF(I17&gt;0,I17," ")</f>
        <v>25</v>
      </c>
      <c r="E23" s="23">
        <f>IF(H17&gt;0,H17," ")</f>
        <v>16</v>
      </c>
      <c r="F23" s="23">
        <f>IF(I20&gt;0,I20," ")</f>
        <v>12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ARVC 15N2 Adidas</v>
      </c>
      <c r="B28" s="250">
        <v>5</v>
      </c>
      <c r="C28" s="251"/>
      <c r="D28" s="250">
        <v>1</v>
      </c>
      <c r="E28" s="251"/>
      <c r="F28" s="250"/>
      <c r="G28" s="251"/>
      <c r="H28" s="25"/>
      <c r="I28" s="42">
        <f>D13+D14+D15+F13+F14+F15+H13+H14+H15</f>
        <v>146</v>
      </c>
      <c r="J28" s="42">
        <f>E13+E14+E15+G13+G14+G15+I13+I14+I15</f>
        <v>101</v>
      </c>
      <c r="K28" s="42">
        <f>I28-J28</f>
        <v>45</v>
      </c>
    </row>
    <row r="29" spans="1:12" ht="24" customHeight="1" x14ac:dyDescent="0.2">
      <c r="A29" s="10" t="str">
        <f>A16</f>
        <v>NNM Fusion 16U</v>
      </c>
      <c r="B29" s="250">
        <v>1</v>
      </c>
      <c r="C29" s="251"/>
      <c r="D29" s="250">
        <v>5</v>
      </c>
      <c r="E29" s="251"/>
      <c r="F29" s="250"/>
      <c r="G29" s="251"/>
      <c r="H29" s="25"/>
      <c r="I29" s="42">
        <f>B16+B17+B18+F16+F17+F18+H16+H17+H18</f>
        <v>88</v>
      </c>
      <c r="J29" s="42">
        <f>C16+C17+C18+G16+G17+G18+I16+I17+I18</f>
        <v>134</v>
      </c>
      <c r="K29" s="42">
        <f>I29-J29</f>
        <v>-46</v>
      </c>
    </row>
    <row r="30" spans="1:12" ht="24" customHeight="1" x14ac:dyDescent="0.2">
      <c r="A30" s="10" t="str">
        <f>A19</f>
        <v>NEVBC 18 White</v>
      </c>
      <c r="B30" s="250">
        <v>4</v>
      </c>
      <c r="C30" s="251"/>
      <c r="D30" s="250">
        <v>2</v>
      </c>
      <c r="E30" s="251"/>
      <c r="F30" s="250"/>
      <c r="G30" s="251"/>
      <c r="H30" s="25"/>
      <c r="I30" s="42">
        <f>B19+B20+B21+D19+D20+D21+H19+H20+H21</f>
        <v>143</v>
      </c>
      <c r="J30" s="42">
        <f>C19+C20+C21+E19+E20+E21+I19+I20+I21</f>
        <v>108</v>
      </c>
      <c r="K30" s="42">
        <f>I30-J30</f>
        <v>35</v>
      </c>
    </row>
    <row r="31" spans="1:12" ht="24" customHeight="1" x14ac:dyDescent="0.2">
      <c r="A31" s="10" t="str">
        <f>A22</f>
        <v>SF Storm 152 Avalanche</v>
      </c>
      <c r="B31" s="250">
        <v>2</v>
      </c>
      <c r="C31" s="251"/>
      <c r="D31" s="250">
        <v>4</v>
      </c>
      <c r="E31" s="251"/>
      <c r="F31" s="250"/>
      <c r="G31" s="251"/>
      <c r="H31" s="25"/>
      <c r="I31" s="42">
        <f>B22+B23+B24+D22+D23+D24+F22+F23+F24</f>
        <v>104</v>
      </c>
      <c r="J31" s="42">
        <f>C22+C23+C24+E22+E23+E24+G22+G23+G24</f>
        <v>138</v>
      </c>
      <c r="K31" s="42">
        <f>I31-J31</f>
        <v>-34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481</v>
      </c>
      <c r="J32" s="27">
        <f>SUM(J28:J31)</f>
        <v>481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ARVC 15N2 Adidas</v>
      </c>
      <c r="C35" s="253"/>
      <c r="D35" s="252" t="str">
        <f>A30</f>
        <v>NEVBC 18 White</v>
      </c>
      <c r="E35" s="253"/>
      <c r="F35" s="254" t="str">
        <f>A16</f>
        <v>NNM Fusion 16U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NNM Fusion 16U</v>
      </c>
      <c r="C36" s="253"/>
      <c r="D36" s="252" t="str">
        <f>A22</f>
        <v>SF Storm 152 Avalanche</v>
      </c>
      <c r="E36" s="253"/>
      <c r="F36" s="254" t="str">
        <f>A13</f>
        <v>ARVC 15N2 Adidas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ARVC 15N2 Adidas</v>
      </c>
      <c r="C37" s="253"/>
      <c r="D37" s="252" t="str">
        <f>A31</f>
        <v>SF Storm 152 Avalanche</v>
      </c>
      <c r="E37" s="253"/>
      <c r="F37" s="254" t="str">
        <f>A30</f>
        <v>NEVBC 18 White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NNM Fusion 16U</v>
      </c>
      <c r="C38" s="253"/>
      <c r="D38" s="252" t="str">
        <f>A30</f>
        <v>NEVBC 18 White</v>
      </c>
      <c r="E38" s="253"/>
      <c r="F38" s="254" t="str">
        <f>A28</f>
        <v>ARVC 15N2 Adidas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NEVBC 18 White</v>
      </c>
      <c r="C39" s="253"/>
      <c r="D39" s="252" t="str">
        <f>A31</f>
        <v>SF Storm 152 Avalanche</v>
      </c>
      <c r="E39" s="253"/>
      <c r="F39" s="254" t="str">
        <f>A16</f>
        <v>NNM Fusion 16U</v>
      </c>
      <c r="G39" s="254"/>
    </row>
    <row r="40" spans="1:12" x14ac:dyDescent="0.2">
      <c r="A40" s="50" t="s">
        <v>46</v>
      </c>
      <c r="B40" s="252" t="str">
        <f>A13</f>
        <v>ARVC 15N2 Adidas</v>
      </c>
      <c r="C40" s="253"/>
      <c r="D40" s="252" t="str">
        <f>A29</f>
        <v>NNM Fusion 16U</v>
      </c>
      <c r="E40" s="253"/>
      <c r="F40" s="254" t="str">
        <f>A22</f>
        <v>SF Storm 152 Avalanche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 copies="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workbookViewId="0">
      <selection activeCell="K19" sqref="K19:L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H3" s="59"/>
    </row>
    <row r="4" spans="1:12" s="16" customFormat="1" x14ac:dyDescent="0.2">
      <c r="A4" s="15" t="s">
        <v>17</v>
      </c>
      <c r="B4" s="16" t="s">
        <v>142</v>
      </c>
      <c r="H4" s="59"/>
    </row>
    <row r="5" spans="1:12" s="16" customFormat="1" x14ac:dyDescent="0.2">
      <c r="A5" s="15" t="s">
        <v>18</v>
      </c>
      <c r="B5" s="58" t="s">
        <v>143</v>
      </c>
      <c r="H5" s="107"/>
    </row>
    <row r="6" spans="1:12" x14ac:dyDescent="0.2">
      <c r="C6" s="8"/>
      <c r="H6" s="59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53</v>
      </c>
      <c r="D9" s="19"/>
      <c r="E9" s="19"/>
      <c r="F9" s="19"/>
      <c r="G9" s="19"/>
    </row>
    <row r="10" spans="1:12" x14ac:dyDescent="0.2">
      <c r="A10" s="19" t="s">
        <v>22</v>
      </c>
      <c r="B10" s="20">
        <v>7</v>
      </c>
      <c r="C10" s="20"/>
      <c r="D10" s="19"/>
      <c r="E10" s="19"/>
      <c r="F10" s="19"/>
      <c r="G10" s="19"/>
    </row>
    <row r="12" spans="1:12" s="41" customFormat="1" x14ac:dyDescent="0.2">
      <c r="A12" s="108" t="s">
        <v>23</v>
      </c>
      <c r="B12" s="252" t="str">
        <f>A13</f>
        <v>SF Storm 16 Thunderbolt</v>
      </c>
      <c r="C12" s="255"/>
      <c r="D12" s="252" t="str">
        <f>A16</f>
        <v>NEVBC 16 Purple</v>
      </c>
      <c r="E12" s="253"/>
      <c r="F12" s="252" t="str">
        <f>A19</f>
        <v>ARVC 14N1 Adidas</v>
      </c>
      <c r="G12" s="253"/>
      <c r="H12" s="260" t="str">
        <f>A22</f>
        <v>ARVC 15R2 Adidas</v>
      </c>
      <c r="I12" s="253"/>
      <c r="J12" s="108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109</v>
      </c>
      <c r="B13" s="270"/>
      <c r="C13" s="271"/>
      <c r="D13" s="21">
        <v>25</v>
      </c>
      <c r="E13" s="21">
        <v>9</v>
      </c>
      <c r="F13" s="21">
        <v>21</v>
      </c>
      <c r="G13" s="21">
        <v>25</v>
      </c>
      <c r="H13" s="21">
        <v>25</v>
      </c>
      <c r="I13" s="21">
        <v>12</v>
      </c>
      <c r="J13" s="261">
        <v>1</v>
      </c>
      <c r="K13" s="264">
        <v>2</v>
      </c>
      <c r="L13" s="265"/>
    </row>
    <row r="14" spans="1:12" s="22" customFormat="1" ht="24" customHeight="1" x14ac:dyDescent="0.2">
      <c r="A14" s="262"/>
      <c r="B14" s="272"/>
      <c r="C14" s="273"/>
      <c r="D14" s="21">
        <v>25</v>
      </c>
      <c r="E14" s="21">
        <v>13</v>
      </c>
      <c r="F14" s="21">
        <v>13</v>
      </c>
      <c r="G14" s="21">
        <v>25</v>
      </c>
      <c r="H14" s="21">
        <v>25</v>
      </c>
      <c r="I14" s="21">
        <v>16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154</v>
      </c>
      <c r="B16" s="23">
        <f>IF(E13&gt;0,E13," ")</f>
        <v>9</v>
      </c>
      <c r="C16" s="23">
        <f>IF(D13&gt;0,D13," ")</f>
        <v>25</v>
      </c>
      <c r="D16" s="270"/>
      <c r="E16" s="271"/>
      <c r="F16" s="21">
        <v>15</v>
      </c>
      <c r="G16" s="21">
        <v>25</v>
      </c>
      <c r="H16" s="21">
        <v>25</v>
      </c>
      <c r="I16" s="21">
        <v>23</v>
      </c>
      <c r="J16" s="261">
        <v>2</v>
      </c>
      <c r="K16" s="264">
        <v>3</v>
      </c>
      <c r="L16" s="265"/>
    </row>
    <row r="17" spans="1:12" s="22" customFormat="1" ht="24" customHeight="1" x14ac:dyDescent="0.2">
      <c r="A17" s="262"/>
      <c r="B17" s="23">
        <f>IF(E14&gt;0,E14," ")</f>
        <v>13</v>
      </c>
      <c r="C17" s="23">
        <f>IF(D14&gt;0,D14," ")</f>
        <v>25</v>
      </c>
      <c r="D17" s="272"/>
      <c r="E17" s="273"/>
      <c r="F17" s="21">
        <v>9</v>
      </c>
      <c r="G17" s="21">
        <v>25</v>
      </c>
      <c r="H17" s="21">
        <v>25</v>
      </c>
      <c r="I17" s="21">
        <v>19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62</v>
      </c>
      <c r="B19" s="23">
        <f>IF(G13&gt;0,G13," ")</f>
        <v>25</v>
      </c>
      <c r="C19" s="23">
        <f>IF(F13&gt;0,F13," ")</f>
        <v>21</v>
      </c>
      <c r="D19" s="23">
        <f>IF(G16&gt;0,G16," ")</f>
        <v>25</v>
      </c>
      <c r="E19" s="23">
        <f>IF(F16&gt;0,F16," ")</f>
        <v>15</v>
      </c>
      <c r="F19" s="30"/>
      <c r="G19" s="30"/>
      <c r="H19" s="21">
        <v>25</v>
      </c>
      <c r="I19" s="21">
        <v>7</v>
      </c>
      <c r="J19" s="261">
        <v>3</v>
      </c>
      <c r="K19" s="264">
        <v>1</v>
      </c>
      <c r="L19" s="265"/>
    </row>
    <row r="20" spans="1:12" s="22" customFormat="1" ht="24" customHeight="1" x14ac:dyDescent="0.2">
      <c r="A20" s="262"/>
      <c r="B20" s="23">
        <f>IF(G14&gt;0,G14," ")</f>
        <v>25</v>
      </c>
      <c r="C20" s="23">
        <f>IF(F14&gt;0,F14," ")</f>
        <v>13</v>
      </c>
      <c r="D20" s="23">
        <f>IF(G17&gt;0,G17," ")</f>
        <v>25</v>
      </c>
      <c r="E20" s="23">
        <f>IF(F17&gt;0,F17," ")</f>
        <v>9</v>
      </c>
      <c r="F20" s="30"/>
      <c r="G20" s="30"/>
      <c r="H20" s="21">
        <v>25</v>
      </c>
      <c r="I20" s="21">
        <v>6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115</v>
      </c>
      <c r="B22" s="23">
        <f>IF(I13&gt;0,I13," ")</f>
        <v>12</v>
      </c>
      <c r="C22" s="23">
        <f>IF(H13&gt;0,H13," ")</f>
        <v>25</v>
      </c>
      <c r="D22" s="23">
        <f>IF(I16&gt;0,I16," ")</f>
        <v>23</v>
      </c>
      <c r="E22" s="23">
        <f>IF(H16&gt;0,H16," ")</f>
        <v>25</v>
      </c>
      <c r="F22" s="23">
        <f>IF(I19&gt;0,I19," ")</f>
        <v>7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16</v>
      </c>
      <c r="C23" s="23">
        <f>IF(H14&gt;0,H14," ")</f>
        <v>25</v>
      </c>
      <c r="D23" s="23">
        <f>IF(I17&gt;0,I17," ")</f>
        <v>19</v>
      </c>
      <c r="E23" s="23">
        <f>IF(H17&gt;0,H17," ")</f>
        <v>25</v>
      </c>
      <c r="F23" s="23">
        <f>IF(I20&gt;0,I20," ")</f>
        <v>6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11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109" t="s">
        <v>30</v>
      </c>
      <c r="I27" s="109" t="s">
        <v>31</v>
      </c>
      <c r="J27" s="109" t="s">
        <v>32</v>
      </c>
      <c r="K27" s="24" t="s">
        <v>33</v>
      </c>
    </row>
    <row r="28" spans="1:12" s="41" customFormat="1" ht="24" customHeight="1" x14ac:dyDescent="0.2">
      <c r="A28" s="10" t="str">
        <f>A13</f>
        <v>SF Storm 16 Thunderbolt</v>
      </c>
      <c r="B28" s="250">
        <v>4</v>
      </c>
      <c r="C28" s="251"/>
      <c r="D28" s="250">
        <v>2</v>
      </c>
      <c r="E28" s="251"/>
      <c r="F28" s="250"/>
      <c r="G28" s="251"/>
      <c r="H28" s="25"/>
      <c r="I28" s="42">
        <f>D13+D14+D15+F13+F14+F15+H13+H14+H15</f>
        <v>134</v>
      </c>
      <c r="J28" s="42">
        <f>E13+E14+E15+G13+G14+G15+I13+I14+I15</f>
        <v>100</v>
      </c>
      <c r="K28" s="42">
        <f>I28-J28</f>
        <v>34</v>
      </c>
    </row>
    <row r="29" spans="1:12" ht="24" customHeight="1" x14ac:dyDescent="0.2">
      <c r="A29" s="10" t="str">
        <f>A16</f>
        <v>NEVBC 16 Purple</v>
      </c>
      <c r="B29" s="250">
        <v>2</v>
      </c>
      <c r="C29" s="251"/>
      <c r="D29" s="250">
        <v>4</v>
      </c>
      <c r="E29" s="251"/>
      <c r="F29" s="250"/>
      <c r="G29" s="251"/>
      <c r="H29" s="25"/>
      <c r="I29" s="42">
        <f>B16+B17+B18+F16+F17+F18+H16+H17+H18</f>
        <v>96</v>
      </c>
      <c r="J29" s="42">
        <f>C16+C17+C18+G16+G17+G18+I16+I17+I18</f>
        <v>142</v>
      </c>
      <c r="K29" s="42">
        <f>I29-J29</f>
        <v>-46</v>
      </c>
    </row>
    <row r="30" spans="1:12" ht="24" customHeight="1" x14ac:dyDescent="0.2">
      <c r="A30" s="10" t="str">
        <f>A19</f>
        <v>ARVC 14N1 Adidas</v>
      </c>
      <c r="B30" s="250">
        <v>6</v>
      </c>
      <c r="C30" s="251"/>
      <c r="D30" s="250">
        <v>0</v>
      </c>
      <c r="E30" s="251"/>
      <c r="F30" s="250"/>
      <c r="G30" s="251"/>
      <c r="H30" s="25"/>
      <c r="I30" s="42">
        <f>B19+B20+B21+D19+D20+D21+H19+H20+H21</f>
        <v>150</v>
      </c>
      <c r="J30" s="42">
        <f>C19+C20+C21+E19+E20+E21+I19+I20+I21</f>
        <v>71</v>
      </c>
      <c r="K30" s="42">
        <f>I30-J30</f>
        <v>79</v>
      </c>
    </row>
    <row r="31" spans="1:12" ht="24" customHeight="1" x14ac:dyDescent="0.2">
      <c r="A31" s="10" t="str">
        <f>A22</f>
        <v>ARVC 15R2 Adidas</v>
      </c>
      <c r="B31" s="250">
        <v>0</v>
      </c>
      <c r="C31" s="251"/>
      <c r="D31" s="250">
        <v>6</v>
      </c>
      <c r="E31" s="251"/>
      <c r="F31" s="250"/>
      <c r="G31" s="251"/>
      <c r="H31" s="25"/>
      <c r="I31" s="42">
        <f>B22+B23+B24+D22+D23+D24+F22+F23+F24</f>
        <v>83</v>
      </c>
      <c r="J31" s="42">
        <f>C22+C23+C24+E22+E23+E24+G22+G23+G24</f>
        <v>150</v>
      </c>
      <c r="K31" s="42">
        <f>I31-J31</f>
        <v>-67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463</v>
      </c>
      <c r="J32" s="27">
        <f>SUM(J28:J31)</f>
        <v>463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108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108" t="s">
        <v>36</v>
      </c>
      <c r="B35" s="252" t="str">
        <f>A28</f>
        <v>SF Storm 16 Thunderbolt</v>
      </c>
      <c r="C35" s="253"/>
      <c r="D35" s="252" t="str">
        <f>A30</f>
        <v>ARVC 14N1 Adidas</v>
      </c>
      <c r="E35" s="253"/>
      <c r="F35" s="254" t="str">
        <f>A16</f>
        <v>NEVBC 16 Purple</v>
      </c>
      <c r="G35" s="254"/>
      <c r="I35" s="276"/>
      <c r="J35" s="276"/>
      <c r="K35" s="276"/>
      <c r="L35" s="276"/>
    </row>
    <row r="36" spans="1:12" ht="18" customHeight="1" x14ac:dyDescent="0.2">
      <c r="A36" s="108" t="s">
        <v>37</v>
      </c>
      <c r="B36" s="252" t="str">
        <f>A16</f>
        <v>NEVBC 16 Purple</v>
      </c>
      <c r="C36" s="253"/>
      <c r="D36" s="252" t="str">
        <f>A22</f>
        <v>ARVC 15R2 Adidas</v>
      </c>
      <c r="E36" s="253"/>
      <c r="F36" s="254" t="str">
        <f>A13</f>
        <v>SF Storm 16 Thunderbolt</v>
      </c>
      <c r="G36" s="254"/>
      <c r="I36" s="28"/>
      <c r="J36" s="28"/>
      <c r="K36" s="28"/>
      <c r="L36" s="28"/>
    </row>
    <row r="37" spans="1:12" ht="18" customHeight="1" x14ac:dyDescent="0.2">
      <c r="A37" s="108" t="s">
        <v>38</v>
      </c>
      <c r="B37" s="252" t="str">
        <f>A28</f>
        <v>SF Storm 16 Thunderbolt</v>
      </c>
      <c r="C37" s="253"/>
      <c r="D37" s="252" t="str">
        <f>A31</f>
        <v>ARVC 15R2 Adidas</v>
      </c>
      <c r="E37" s="253"/>
      <c r="F37" s="254" t="str">
        <f>A30</f>
        <v>ARVC 14N1 Adidas</v>
      </c>
      <c r="G37" s="254"/>
      <c r="I37" s="276"/>
      <c r="J37" s="276"/>
      <c r="K37" s="276"/>
      <c r="L37" s="276"/>
    </row>
    <row r="38" spans="1:12" ht="18" customHeight="1" x14ac:dyDescent="0.2">
      <c r="A38" s="108" t="s">
        <v>44</v>
      </c>
      <c r="B38" s="252" t="str">
        <f>A29</f>
        <v>NEVBC 16 Purple</v>
      </c>
      <c r="C38" s="253"/>
      <c r="D38" s="252" t="str">
        <f>A30</f>
        <v>ARVC 14N1 Adidas</v>
      </c>
      <c r="E38" s="253"/>
      <c r="F38" s="254" t="str">
        <f>A28</f>
        <v>SF Storm 16 Thunderbolt</v>
      </c>
      <c r="G38" s="254"/>
      <c r="I38" s="276"/>
      <c r="J38" s="276"/>
      <c r="K38" s="276"/>
      <c r="L38" s="276"/>
    </row>
    <row r="39" spans="1:12" x14ac:dyDescent="0.2">
      <c r="A39" s="108" t="s">
        <v>45</v>
      </c>
      <c r="B39" s="252" t="str">
        <f>A30</f>
        <v>ARVC 14N1 Adidas</v>
      </c>
      <c r="C39" s="253"/>
      <c r="D39" s="252" t="str">
        <f>A31</f>
        <v>ARVC 15R2 Adidas</v>
      </c>
      <c r="E39" s="253"/>
      <c r="F39" s="254" t="str">
        <f>A16</f>
        <v>NEVBC 16 Purple</v>
      </c>
      <c r="G39" s="254"/>
    </row>
    <row r="40" spans="1:12" x14ac:dyDescent="0.2">
      <c r="A40" s="108" t="s">
        <v>46</v>
      </c>
      <c r="B40" s="252" t="str">
        <f>A13</f>
        <v>SF Storm 16 Thunderbolt</v>
      </c>
      <c r="C40" s="253"/>
      <c r="D40" s="252" t="str">
        <f>A29</f>
        <v>NEVBC 16 Purple</v>
      </c>
      <c r="E40" s="253"/>
      <c r="F40" s="254" t="str">
        <f>A22</f>
        <v>ARVC 15R2 Adidas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107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102"/>
  <sheetViews>
    <sheetView workbookViewId="0">
      <selection activeCell="E15" sqref="E15"/>
    </sheetView>
  </sheetViews>
  <sheetFormatPr baseColWidth="10" defaultRowHeight="16" x14ac:dyDescent="0.2"/>
  <cols>
    <col min="1" max="1" width="25.6640625" customWidth="1"/>
    <col min="2" max="3" width="28.6640625" customWidth="1"/>
    <col min="4" max="4" width="31.5" bestFit="1" customWidth="1"/>
    <col min="5" max="6" width="28.6640625" customWidth="1"/>
    <col min="7" max="7" width="25.6640625" customWidth="1"/>
    <col min="8" max="256" width="8.83203125" customWidth="1"/>
  </cols>
  <sheetData>
    <row r="1" spans="1:8" ht="20" x14ac:dyDescent="0.2">
      <c r="A1" s="257" t="s">
        <v>15</v>
      </c>
      <c r="B1" s="257"/>
      <c r="C1" s="257"/>
      <c r="D1" s="257"/>
      <c r="E1" s="257"/>
      <c r="F1" s="257"/>
      <c r="G1" s="257"/>
    </row>
    <row r="2" spans="1:8" ht="18" x14ac:dyDescent="0.2">
      <c r="A2" s="280" t="s">
        <v>106</v>
      </c>
      <c r="B2" s="280"/>
      <c r="C2" s="280"/>
      <c r="D2" s="280"/>
      <c r="E2" s="280"/>
      <c r="F2" s="280"/>
      <c r="G2" s="280"/>
    </row>
    <row r="3" spans="1:8" ht="18" x14ac:dyDescent="0.2">
      <c r="A3" s="281"/>
      <c r="B3" s="281"/>
      <c r="C3" s="192"/>
      <c r="D3" s="192"/>
    </row>
    <row r="4" spans="1:8" ht="20" x14ac:dyDescent="0.2">
      <c r="A4" s="258" t="s">
        <v>164</v>
      </c>
      <c r="B4" s="258"/>
      <c r="C4" s="258"/>
      <c r="D4" s="258"/>
      <c r="E4" s="258"/>
      <c r="F4" s="258"/>
      <c r="G4" s="258"/>
    </row>
    <row r="5" spans="1:8" ht="20" x14ac:dyDescent="0.2">
      <c r="A5" s="258" t="s">
        <v>84</v>
      </c>
      <c r="B5" s="258"/>
      <c r="C5" s="258"/>
      <c r="D5" s="258"/>
      <c r="E5" s="258"/>
      <c r="F5" s="258"/>
      <c r="G5" s="258"/>
    </row>
    <row r="6" spans="1:8" ht="13.25" customHeight="1" x14ac:dyDescent="0.2">
      <c r="A6" s="110"/>
      <c r="B6" s="110"/>
      <c r="C6" s="110"/>
      <c r="D6" s="110"/>
      <c r="E6" s="110"/>
      <c r="F6" s="110"/>
      <c r="G6" s="110"/>
    </row>
    <row r="7" spans="1:8" s="193" customFormat="1" x14ac:dyDescent="0.2">
      <c r="C7" s="240" t="s">
        <v>167</v>
      </c>
      <c r="D7" s="240" t="s">
        <v>54</v>
      </c>
      <c r="E7" s="240" t="s">
        <v>168</v>
      </c>
    </row>
    <row r="8" spans="1:8" s="193" customFormat="1" x14ac:dyDescent="0.2"/>
    <row r="9" spans="1:8" s="193" customFormat="1" x14ac:dyDescent="0.2">
      <c r="A9" s="279" t="s">
        <v>48</v>
      </c>
      <c r="B9" s="279"/>
      <c r="C9" s="279"/>
      <c r="D9" s="279"/>
      <c r="E9" s="279"/>
      <c r="F9" s="279"/>
      <c r="G9" s="279"/>
      <c r="H9" s="195"/>
    </row>
    <row r="10" spans="1:8" s="193" customFormat="1" x14ac:dyDescent="0.2">
      <c r="B10" s="194"/>
      <c r="C10" s="194"/>
      <c r="D10" s="194"/>
      <c r="E10" s="194"/>
      <c r="F10" s="194"/>
    </row>
    <row r="11" spans="1:8" s="193" customFormat="1" x14ac:dyDescent="0.2"/>
    <row r="12" spans="1:8" s="193" customFormat="1" ht="28.5" customHeight="1" thickBot="1" x14ac:dyDescent="0.25">
      <c r="A12" s="111"/>
      <c r="B12" s="111"/>
      <c r="C12" s="111" t="s">
        <v>16</v>
      </c>
      <c r="D12" s="196" t="s">
        <v>227</v>
      </c>
      <c r="E12" s="111"/>
      <c r="F12" s="111"/>
      <c r="G12" s="111"/>
    </row>
    <row r="13" spans="1:8" s="193" customFormat="1" ht="28.5" customHeight="1" thickTop="1" x14ac:dyDescent="0.2">
      <c r="A13" s="111"/>
      <c r="B13" s="111"/>
      <c r="C13" s="111"/>
      <c r="D13" s="197"/>
      <c r="E13" s="111"/>
      <c r="F13" s="111"/>
      <c r="G13" s="111"/>
    </row>
    <row r="14" spans="1:8" s="193" customFormat="1" ht="28.5" customHeight="1" x14ac:dyDescent="0.2">
      <c r="A14" s="111"/>
      <c r="B14" s="111"/>
      <c r="C14" s="111"/>
      <c r="D14" s="198" t="s">
        <v>78</v>
      </c>
      <c r="E14" s="111"/>
      <c r="F14" s="111"/>
      <c r="G14" s="111"/>
    </row>
    <row r="15" spans="1:8" s="193" customFormat="1" ht="28.5" customHeight="1" thickBot="1" x14ac:dyDescent="0.25">
      <c r="A15" s="111"/>
      <c r="B15" s="111"/>
      <c r="C15" s="199"/>
      <c r="D15" s="200" t="str">
        <f>C7</f>
        <v>VVHS Ct. 4</v>
      </c>
      <c r="E15" s="201"/>
      <c r="F15" s="111"/>
      <c r="G15" s="111"/>
    </row>
    <row r="16" spans="1:8" s="193" customFormat="1" ht="28.5" customHeight="1" x14ac:dyDescent="0.2">
      <c r="A16" s="111"/>
      <c r="B16" s="111"/>
      <c r="C16" s="202"/>
      <c r="D16" s="203" t="s">
        <v>231</v>
      </c>
      <c r="E16" s="204"/>
      <c r="F16" s="111"/>
      <c r="G16" s="111"/>
    </row>
    <row r="17" spans="1:7" s="193" customFormat="1" ht="28.5" customHeight="1" x14ac:dyDescent="0.2">
      <c r="A17" s="111"/>
      <c r="B17" s="111"/>
      <c r="C17" s="205"/>
      <c r="D17" s="206"/>
      <c r="E17" s="207"/>
      <c r="F17" s="111"/>
      <c r="G17" s="111"/>
    </row>
    <row r="18" spans="1:7" s="193" customFormat="1" ht="28.5" customHeight="1" thickBot="1" x14ac:dyDescent="0.25">
      <c r="A18" s="111"/>
      <c r="B18" s="111"/>
      <c r="C18" s="208" t="s">
        <v>98</v>
      </c>
      <c r="D18" s="209"/>
      <c r="E18" s="210" t="s">
        <v>92</v>
      </c>
      <c r="F18" s="111"/>
      <c r="G18" s="111"/>
    </row>
    <row r="19" spans="1:7" s="193" customFormat="1" ht="28.5" customHeight="1" thickTop="1" thickBot="1" x14ac:dyDescent="0.25">
      <c r="A19" s="111"/>
      <c r="B19" s="211"/>
      <c r="C19" s="212" t="str">
        <f>D33</f>
        <v>VVHS Ct. 5</v>
      </c>
      <c r="D19" s="213" t="s">
        <v>230</v>
      </c>
      <c r="E19" s="214" t="str">
        <f>D23</f>
        <v>VVHS Ct. 4</v>
      </c>
      <c r="F19" s="215"/>
      <c r="G19" s="111"/>
    </row>
    <row r="20" spans="1:7" s="193" customFormat="1" ht="28.5" customHeight="1" thickBot="1" x14ac:dyDescent="0.25">
      <c r="A20" s="111"/>
      <c r="B20" s="202"/>
      <c r="C20" s="216" t="s">
        <v>56</v>
      </c>
      <c r="D20" s="217" t="s">
        <v>214</v>
      </c>
      <c r="E20" s="218" t="s">
        <v>55</v>
      </c>
      <c r="F20" s="204"/>
      <c r="G20" s="111"/>
    </row>
    <row r="21" spans="1:7" s="193" customFormat="1" ht="28.5" customHeight="1" thickTop="1" x14ac:dyDescent="0.2">
      <c r="A21" s="111"/>
      <c r="B21" s="216"/>
      <c r="C21" s="216"/>
      <c r="D21" s="197"/>
      <c r="E21" s="207"/>
      <c r="F21" s="207"/>
      <c r="G21" s="111"/>
    </row>
    <row r="22" spans="1:7" s="193" customFormat="1" ht="28.5" customHeight="1" x14ac:dyDescent="0.2">
      <c r="A22" s="111"/>
      <c r="B22" s="216"/>
      <c r="C22" s="216"/>
      <c r="D22" s="198" t="s">
        <v>86</v>
      </c>
      <c r="E22" s="207"/>
      <c r="F22" s="207"/>
      <c r="G22" s="111"/>
    </row>
    <row r="23" spans="1:7" s="193" customFormat="1" ht="28.5" customHeight="1" thickBot="1" x14ac:dyDescent="0.25">
      <c r="A23" s="111"/>
      <c r="B23" s="205"/>
      <c r="C23" s="219"/>
      <c r="D23" s="200" t="str">
        <f>D15</f>
        <v>VVHS Ct. 4</v>
      </c>
      <c r="E23" s="211"/>
      <c r="F23" s="218"/>
      <c r="G23" s="111"/>
    </row>
    <row r="24" spans="1:7" s="193" customFormat="1" ht="28.5" customHeight="1" x14ac:dyDescent="0.2">
      <c r="A24" s="111"/>
      <c r="B24" s="205"/>
      <c r="C24" s="220"/>
      <c r="D24" s="206" t="s">
        <v>57</v>
      </c>
      <c r="E24" s="220"/>
      <c r="F24" s="218"/>
      <c r="G24" s="111"/>
    </row>
    <row r="25" spans="1:7" s="193" customFormat="1" ht="28.5" customHeight="1" x14ac:dyDescent="0.2">
      <c r="A25" s="111"/>
      <c r="B25" s="205"/>
      <c r="C25" s="111"/>
      <c r="D25" s="206"/>
      <c r="E25" s="111"/>
      <c r="F25" s="218"/>
      <c r="G25" s="111"/>
    </row>
    <row r="26" spans="1:7" s="193" customFormat="1" ht="28.5" customHeight="1" thickBot="1" x14ac:dyDescent="0.25">
      <c r="A26" s="111"/>
      <c r="B26" s="205"/>
      <c r="C26" s="111"/>
      <c r="D26" s="209"/>
      <c r="E26" s="111"/>
      <c r="F26" s="207"/>
      <c r="G26" s="111"/>
    </row>
    <row r="27" spans="1:7" s="193" customFormat="1" ht="28.5" customHeight="1" thickTop="1" x14ac:dyDescent="0.2">
      <c r="A27" s="196"/>
      <c r="B27" s="221" t="s">
        <v>100</v>
      </c>
      <c r="C27" s="111"/>
      <c r="D27" s="213" t="s">
        <v>206</v>
      </c>
      <c r="E27" s="111"/>
      <c r="F27" s="210" t="s">
        <v>89</v>
      </c>
      <c r="G27" s="111"/>
    </row>
    <row r="28" spans="1:7" s="193" customFormat="1" ht="28.5" customHeight="1" thickBot="1" x14ac:dyDescent="0.25">
      <c r="A28" s="211"/>
      <c r="B28" s="212" t="str">
        <f>C37</f>
        <v>VVHS Ct. 5</v>
      </c>
      <c r="C28" s="111"/>
      <c r="D28" s="111"/>
      <c r="E28" s="222"/>
      <c r="F28" s="214" t="str">
        <f>E37</f>
        <v>VVHS Ct. 4</v>
      </c>
      <c r="G28" s="215"/>
    </row>
    <row r="29" spans="1:7" s="193" customFormat="1" ht="28.5" customHeight="1" x14ac:dyDescent="0.2">
      <c r="A29" s="223" t="s">
        <v>83</v>
      </c>
      <c r="B29" s="216" t="s">
        <v>59</v>
      </c>
      <c r="C29" s="111"/>
      <c r="D29" s="196"/>
      <c r="E29" s="222"/>
      <c r="F29" s="218" t="s">
        <v>66</v>
      </c>
      <c r="G29" s="223" t="s">
        <v>80</v>
      </c>
    </row>
    <row r="30" spans="1:7" s="193" customFormat="1" ht="28.5" customHeight="1" thickBot="1" x14ac:dyDescent="0.25">
      <c r="A30" s="223" t="s">
        <v>81</v>
      </c>
      <c r="B30" s="205"/>
      <c r="C30" s="224"/>
      <c r="D30" s="196" t="s">
        <v>213</v>
      </c>
      <c r="E30" s="111"/>
      <c r="F30" s="207"/>
      <c r="G30" s="223" t="s">
        <v>81</v>
      </c>
    </row>
    <row r="31" spans="1:7" s="193" customFormat="1" ht="28.5" customHeight="1" thickTop="1" x14ac:dyDescent="0.2">
      <c r="A31" s="111"/>
      <c r="B31" s="205"/>
      <c r="C31" s="196"/>
      <c r="D31" s="197"/>
      <c r="E31" s="111"/>
      <c r="F31" s="207"/>
      <c r="G31" s="111"/>
    </row>
    <row r="32" spans="1:7" s="193" customFormat="1" ht="28.5" customHeight="1" x14ac:dyDescent="0.2">
      <c r="A32" s="111"/>
      <c r="B32" s="205"/>
      <c r="C32" s="196"/>
      <c r="D32" s="198" t="s">
        <v>102</v>
      </c>
      <c r="E32" s="111"/>
      <c r="F32" s="207"/>
      <c r="G32" s="111"/>
    </row>
    <row r="33" spans="1:7" s="193" customFormat="1" ht="28.5" customHeight="1" thickBot="1" x14ac:dyDescent="0.25">
      <c r="A33" s="111"/>
      <c r="B33" s="205"/>
      <c r="C33" s="225"/>
      <c r="D33" s="200" t="str">
        <f>D41</f>
        <v>VVHS Ct. 5</v>
      </c>
      <c r="E33" s="201"/>
      <c r="F33" s="207"/>
      <c r="G33" s="111"/>
    </row>
    <row r="34" spans="1:7" s="193" customFormat="1" ht="28.5" customHeight="1" x14ac:dyDescent="0.2">
      <c r="A34" s="111"/>
      <c r="B34" s="205"/>
      <c r="C34" s="202"/>
      <c r="D34" s="206" t="s">
        <v>58</v>
      </c>
      <c r="E34" s="204"/>
      <c r="F34" s="207"/>
      <c r="G34" s="111"/>
    </row>
    <row r="35" spans="1:7" s="193" customFormat="1" ht="28.5" customHeight="1" x14ac:dyDescent="0.2">
      <c r="A35" s="111"/>
      <c r="B35" s="205"/>
      <c r="C35" s="205"/>
      <c r="D35" s="206"/>
      <c r="E35" s="207"/>
      <c r="F35" s="207"/>
      <c r="G35" s="111"/>
    </row>
    <row r="36" spans="1:7" s="193" customFormat="1" ht="28.5" customHeight="1" thickBot="1" x14ac:dyDescent="0.25">
      <c r="A36" s="222"/>
      <c r="B36" s="205"/>
      <c r="C36" s="208" t="s">
        <v>101</v>
      </c>
      <c r="D36" s="226"/>
      <c r="E36" s="210" t="s">
        <v>91</v>
      </c>
      <c r="F36" s="207"/>
      <c r="G36" s="111"/>
    </row>
    <row r="37" spans="1:7" s="193" customFormat="1" ht="28.5" customHeight="1" thickTop="1" thickBot="1" x14ac:dyDescent="0.25">
      <c r="A37" s="111"/>
      <c r="B37" s="227"/>
      <c r="C37" s="212" t="str">
        <f>C19</f>
        <v>VVHS Ct. 5</v>
      </c>
      <c r="D37" s="228" t="s">
        <v>207</v>
      </c>
      <c r="E37" s="214" t="str">
        <f>D23</f>
        <v>VVHS Ct. 4</v>
      </c>
      <c r="F37" s="227"/>
      <c r="G37" s="111"/>
    </row>
    <row r="38" spans="1:7" s="193" customFormat="1" ht="28.5" customHeight="1" thickBot="1" x14ac:dyDescent="0.25">
      <c r="A38" s="111"/>
      <c r="B38" s="111"/>
      <c r="C38" s="216" t="s">
        <v>197</v>
      </c>
      <c r="D38" s="196" t="s">
        <v>228</v>
      </c>
      <c r="E38" s="218" t="s">
        <v>60</v>
      </c>
      <c r="F38" s="111"/>
      <c r="G38" s="111"/>
    </row>
    <row r="39" spans="1:7" s="193" customFormat="1" ht="28.5" customHeight="1" thickTop="1" x14ac:dyDescent="0.2">
      <c r="A39" s="229"/>
      <c r="B39" s="196"/>
      <c r="C39" s="205"/>
      <c r="D39" s="197"/>
      <c r="E39" s="207"/>
      <c r="F39" s="111"/>
      <c r="G39" s="111"/>
    </row>
    <row r="40" spans="1:7" s="193" customFormat="1" ht="28.5" customHeight="1" x14ac:dyDescent="0.2">
      <c r="A40" s="111"/>
      <c r="B40" s="111"/>
      <c r="C40" s="205"/>
      <c r="D40" s="198" t="s">
        <v>93</v>
      </c>
      <c r="E40" s="207"/>
      <c r="F40" s="111"/>
      <c r="G40" s="111"/>
    </row>
    <row r="41" spans="1:7" s="193" customFormat="1" ht="28.5" customHeight="1" thickBot="1" x14ac:dyDescent="0.25">
      <c r="A41" s="111"/>
      <c r="B41" s="111"/>
      <c r="C41" s="219"/>
      <c r="D41" s="200" t="str">
        <f>E7</f>
        <v>VVHS Ct. 5</v>
      </c>
      <c r="E41" s="230"/>
      <c r="F41" s="234"/>
      <c r="G41" s="196"/>
    </row>
    <row r="42" spans="1:7" s="193" customFormat="1" ht="28.5" customHeight="1" x14ac:dyDescent="0.2">
      <c r="A42" s="111"/>
      <c r="B42" s="111"/>
      <c r="C42" s="220"/>
      <c r="D42" s="203" t="s">
        <v>208</v>
      </c>
      <c r="E42" s="111"/>
      <c r="F42" s="111"/>
      <c r="G42" s="111"/>
    </row>
    <row r="43" spans="1:7" s="193" customFormat="1" ht="28.5" customHeight="1" x14ac:dyDescent="0.2">
      <c r="A43" s="111"/>
      <c r="B43" s="111"/>
      <c r="C43" s="111"/>
      <c r="D43" s="206"/>
      <c r="E43" s="111"/>
      <c r="F43" s="111"/>
      <c r="G43" s="111"/>
    </row>
    <row r="44" spans="1:7" s="193" customFormat="1" ht="28.5" customHeight="1" thickBot="1" x14ac:dyDescent="0.25">
      <c r="A44" s="196"/>
      <c r="B44" s="196"/>
      <c r="C44" s="111"/>
      <c r="D44" s="226"/>
      <c r="E44" s="111"/>
      <c r="F44" s="111"/>
      <c r="G44" s="111"/>
    </row>
    <row r="45" spans="1:7" s="193" customFormat="1" ht="28.5" customHeight="1" thickTop="1" x14ac:dyDescent="0.2">
      <c r="A45" s="196"/>
      <c r="B45" s="196"/>
      <c r="C45" s="196"/>
      <c r="D45" s="213" t="s">
        <v>229</v>
      </c>
      <c r="E45" s="111"/>
      <c r="F45" s="111"/>
      <c r="G45" s="111"/>
    </row>
    <row r="46" spans="1:7" s="193" customFormat="1" ht="28.5" customHeight="1" x14ac:dyDescent="0.2">
      <c r="A46" s="231"/>
      <c r="B46" s="231"/>
      <c r="C46" s="231"/>
      <c r="D46" s="231"/>
      <c r="E46" s="231"/>
      <c r="F46" s="111"/>
      <c r="G46" s="111"/>
    </row>
    <row r="47" spans="1:7" ht="28.5" customHeight="1" x14ac:dyDescent="0.2">
      <c r="A47" s="95"/>
      <c r="B47" s="32" t="s">
        <v>51</v>
      </c>
      <c r="C47" s="107"/>
      <c r="D47" s="5"/>
      <c r="E47" s="5"/>
      <c r="F47" s="232"/>
      <c r="G47" s="26"/>
    </row>
    <row r="48" spans="1:7" ht="22.5" customHeight="1" x14ac:dyDescent="0.2">
      <c r="A48" s="4"/>
      <c r="B48" s="4"/>
      <c r="C48" s="56"/>
      <c r="D48" s="4"/>
      <c r="E48" s="4"/>
      <c r="F48" s="4"/>
      <c r="G48" s="4"/>
    </row>
    <row r="49" spans="1:7" ht="22.5" customHeight="1" x14ac:dyDescent="0.2">
      <c r="A49" s="4"/>
      <c r="B49" s="196"/>
      <c r="C49" s="196"/>
      <c r="D49" s="196"/>
      <c r="E49" s="4"/>
      <c r="F49" s="4"/>
      <c r="G49" s="4"/>
    </row>
    <row r="50" spans="1:7" ht="22.5" customHeight="1" x14ac:dyDescent="0.2">
      <c r="A50" s="4"/>
      <c r="B50" s="4"/>
      <c r="C50" s="4"/>
      <c r="D50" s="4"/>
      <c r="E50" s="4"/>
      <c r="F50" s="5"/>
      <c r="G50" s="5"/>
    </row>
    <row r="51" spans="1:7" ht="22.5" customHeight="1" x14ac:dyDescent="0.2">
      <c r="A51" s="4"/>
      <c r="B51" s="4"/>
      <c r="C51" s="4"/>
      <c r="D51" s="4"/>
      <c r="E51" s="4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233"/>
      <c r="C53" s="5"/>
      <c r="D53" s="5"/>
      <c r="E53" s="5"/>
      <c r="F53" s="5"/>
      <c r="G53" s="5"/>
    </row>
    <row r="54" spans="1:7" x14ac:dyDescent="0.2">
      <c r="A54" s="5"/>
      <c r="B54" s="233"/>
      <c r="C54" s="5"/>
      <c r="D54" s="5"/>
      <c r="E54" s="5"/>
      <c r="F54" s="5"/>
      <c r="G54" s="5"/>
    </row>
    <row r="55" spans="1:7" x14ac:dyDescent="0.2">
      <c r="A55" s="5"/>
      <c r="B55" s="233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196"/>
      <c r="B58" s="196"/>
      <c r="C58" s="196"/>
      <c r="D58" s="196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7" spans="1:7" x14ac:dyDescent="0.2">
      <c r="B67" s="196"/>
      <c r="C67" s="196"/>
    </row>
    <row r="76" spans="1:7" x14ac:dyDescent="0.2">
      <c r="C76" s="196"/>
    </row>
    <row r="85" spans="2:4" x14ac:dyDescent="0.2">
      <c r="B85" s="196"/>
      <c r="C85" s="196"/>
      <c r="D85" s="196"/>
    </row>
    <row r="93" spans="2:4" x14ac:dyDescent="0.2">
      <c r="B93" s="196"/>
      <c r="C93" s="196"/>
      <c r="D93" s="196"/>
    </row>
    <row r="102" spans="1:5" x14ac:dyDescent="0.2">
      <c r="A102" s="196"/>
      <c r="B102" s="196"/>
      <c r="C102" s="196"/>
      <c r="D102" s="196"/>
      <c r="E102" s="196"/>
    </row>
  </sheetData>
  <mergeCells count="6">
    <mergeCell ref="A9:G9"/>
    <mergeCell ref="A1:G1"/>
    <mergeCell ref="A2:G2"/>
    <mergeCell ref="A3:B3"/>
    <mergeCell ref="A4:G4"/>
    <mergeCell ref="A5:G5"/>
  </mergeCells>
  <phoneticPr fontId="14" type="noConversion"/>
  <printOptions horizontalCentered="1" verticalCentered="1"/>
  <pageMargins left="0.5" right="0.5" top="0.2" bottom="0.5" header="0.5" footer="0.5"/>
  <pageSetup paperSize="3" scale="60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2"/>
  <sheetViews>
    <sheetView workbookViewId="0">
      <selection activeCell="E13" sqref="E13"/>
    </sheetView>
  </sheetViews>
  <sheetFormatPr baseColWidth="10" defaultRowHeight="16" x14ac:dyDescent="0.2"/>
  <cols>
    <col min="1" max="1" width="25.6640625" customWidth="1"/>
    <col min="2" max="3" width="28.6640625" customWidth="1"/>
    <col min="4" max="4" width="31.5" bestFit="1" customWidth="1"/>
    <col min="5" max="6" width="28.6640625" customWidth="1"/>
    <col min="7" max="7" width="25.6640625" customWidth="1"/>
    <col min="8" max="256" width="8.83203125" customWidth="1"/>
  </cols>
  <sheetData>
    <row r="1" spans="1:8" ht="20" x14ac:dyDescent="0.2">
      <c r="A1" s="257" t="s">
        <v>15</v>
      </c>
      <c r="B1" s="257"/>
      <c r="C1" s="257"/>
      <c r="D1" s="257"/>
      <c r="E1" s="257"/>
      <c r="F1" s="257"/>
      <c r="G1" s="257"/>
    </row>
    <row r="2" spans="1:8" ht="18" x14ac:dyDescent="0.2">
      <c r="A2" s="280" t="s">
        <v>106</v>
      </c>
      <c r="B2" s="280"/>
      <c r="C2" s="280"/>
      <c r="D2" s="280"/>
      <c r="E2" s="280"/>
      <c r="F2" s="280"/>
      <c r="G2" s="280"/>
    </row>
    <row r="3" spans="1:8" ht="18" x14ac:dyDescent="0.2">
      <c r="A3" s="281"/>
      <c r="B3" s="281"/>
      <c r="C3" s="192"/>
      <c r="D3" s="192"/>
    </row>
    <row r="4" spans="1:8" ht="20" x14ac:dyDescent="0.2">
      <c r="A4" s="258" t="s">
        <v>164</v>
      </c>
      <c r="B4" s="258"/>
      <c r="C4" s="258"/>
      <c r="D4" s="258"/>
      <c r="E4" s="258"/>
      <c r="F4" s="258"/>
      <c r="G4" s="258"/>
    </row>
    <row r="5" spans="1:8" ht="20" x14ac:dyDescent="0.2">
      <c r="A5" s="258" t="s">
        <v>105</v>
      </c>
      <c r="B5" s="258"/>
      <c r="C5" s="258"/>
      <c r="D5" s="258"/>
      <c r="E5" s="258"/>
      <c r="F5" s="258"/>
      <c r="G5" s="258"/>
    </row>
    <row r="6" spans="1:8" ht="13.25" customHeight="1" x14ac:dyDescent="0.2">
      <c r="A6" s="110"/>
      <c r="B6" s="110"/>
      <c r="C6" s="110"/>
      <c r="D6" s="110"/>
      <c r="E6" s="110"/>
      <c r="F6" s="110"/>
      <c r="G6" s="110"/>
    </row>
    <row r="7" spans="1:8" s="193" customFormat="1" x14ac:dyDescent="0.2">
      <c r="C7" s="240" t="s">
        <v>169</v>
      </c>
      <c r="D7" s="240" t="s">
        <v>54</v>
      </c>
      <c r="E7" s="240" t="s">
        <v>170</v>
      </c>
    </row>
    <row r="8" spans="1:8" s="193" customFormat="1" x14ac:dyDescent="0.2"/>
    <row r="9" spans="1:8" s="193" customFormat="1" x14ac:dyDescent="0.2">
      <c r="A9" s="279" t="s">
        <v>48</v>
      </c>
      <c r="B9" s="279"/>
      <c r="C9" s="279"/>
      <c r="D9" s="279"/>
      <c r="E9" s="279"/>
      <c r="F9" s="279"/>
      <c r="G9" s="279"/>
      <c r="H9" s="195"/>
    </row>
    <row r="10" spans="1:8" s="193" customFormat="1" x14ac:dyDescent="0.2">
      <c r="B10" s="194"/>
      <c r="C10" s="194"/>
      <c r="D10" s="194"/>
      <c r="E10" s="194"/>
      <c r="F10" s="194"/>
    </row>
    <row r="11" spans="1:8" s="193" customFormat="1" x14ac:dyDescent="0.2"/>
    <row r="12" spans="1:8" s="193" customFormat="1" ht="28.5" customHeight="1" thickBot="1" x14ac:dyDescent="0.25">
      <c r="A12" s="111"/>
      <c r="B12" s="111"/>
      <c r="C12" s="111" t="s">
        <v>16</v>
      </c>
      <c r="D12" s="196" t="s">
        <v>234</v>
      </c>
      <c r="E12" s="111"/>
      <c r="F12" s="111"/>
      <c r="G12" s="111"/>
    </row>
    <row r="13" spans="1:8" s="193" customFormat="1" ht="28.5" customHeight="1" thickTop="1" x14ac:dyDescent="0.2">
      <c r="A13" s="111"/>
      <c r="B13" s="111"/>
      <c r="C13" s="111"/>
      <c r="D13" s="197"/>
      <c r="E13" s="111"/>
      <c r="F13" s="111"/>
      <c r="G13" s="111"/>
    </row>
    <row r="14" spans="1:8" s="193" customFormat="1" ht="28.5" customHeight="1" x14ac:dyDescent="0.2">
      <c r="A14" s="111"/>
      <c r="B14" s="111"/>
      <c r="C14" s="111"/>
      <c r="D14" s="198" t="s">
        <v>78</v>
      </c>
      <c r="E14" s="111"/>
      <c r="F14" s="111"/>
      <c r="G14" s="111"/>
    </row>
    <row r="15" spans="1:8" s="193" customFormat="1" ht="28.5" customHeight="1" thickBot="1" x14ac:dyDescent="0.25">
      <c r="A15" s="111"/>
      <c r="B15" s="111"/>
      <c r="C15" s="199"/>
      <c r="D15" s="200" t="str">
        <f>C7</f>
        <v>VVHS Ct. 6</v>
      </c>
      <c r="E15" s="201"/>
      <c r="F15" s="111"/>
      <c r="G15" s="111"/>
    </row>
    <row r="16" spans="1:8" s="193" customFormat="1" ht="28.5" customHeight="1" x14ac:dyDescent="0.2">
      <c r="A16" s="111"/>
      <c r="B16" s="111"/>
      <c r="C16" s="202"/>
      <c r="D16" s="203" t="s">
        <v>217</v>
      </c>
      <c r="E16" s="204"/>
      <c r="F16" s="111"/>
      <c r="G16" s="111"/>
    </row>
    <row r="17" spans="1:7" s="193" customFormat="1" ht="28.5" customHeight="1" x14ac:dyDescent="0.2">
      <c r="A17" s="111"/>
      <c r="B17" s="111"/>
      <c r="C17" s="205"/>
      <c r="D17" s="206"/>
      <c r="E17" s="207"/>
      <c r="F17" s="111"/>
      <c r="G17" s="111"/>
    </row>
    <row r="18" spans="1:7" s="193" customFormat="1" ht="28.5" customHeight="1" thickBot="1" x14ac:dyDescent="0.25">
      <c r="A18" s="111"/>
      <c r="B18" s="111"/>
      <c r="C18" s="208" t="s">
        <v>98</v>
      </c>
      <c r="D18" s="209"/>
      <c r="E18" s="210" t="s">
        <v>92</v>
      </c>
      <c r="F18" s="111"/>
      <c r="G18" s="111"/>
    </row>
    <row r="19" spans="1:7" s="193" customFormat="1" ht="28.5" customHeight="1" thickTop="1" thickBot="1" x14ac:dyDescent="0.25">
      <c r="A19" s="111"/>
      <c r="B19" s="211"/>
      <c r="C19" s="212" t="str">
        <f>D33</f>
        <v>VVHS Ct. 7</v>
      </c>
      <c r="D19" s="213" t="s">
        <v>233</v>
      </c>
      <c r="E19" s="214" t="str">
        <f>D23</f>
        <v>VVHS Ct. 6</v>
      </c>
      <c r="F19" s="215"/>
      <c r="G19" s="111"/>
    </row>
    <row r="20" spans="1:7" s="193" customFormat="1" ht="28.5" customHeight="1" thickBot="1" x14ac:dyDescent="0.25">
      <c r="A20" s="111"/>
      <c r="B20" s="202"/>
      <c r="C20" s="216" t="s">
        <v>56</v>
      </c>
      <c r="D20" s="217" t="s">
        <v>216</v>
      </c>
      <c r="E20" s="218" t="s">
        <v>55</v>
      </c>
      <c r="F20" s="204"/>
      <c r="G20" s="111"/>
    </row>
    <row r="21" spans="1:7" s="193" customFormat="1" ht="28.5" customHeight="1" thickTop="1" x14ac:dyDescent="0.2">
      <c r="A21" s="111"/>
      <c r="B21" s="216"/>
      <c r="C21" s="216"/>
      <c r="D21" s="197"/>
      <c r="E21" s="207"/>
      <c r="F21" s="207"/>
      <c r="G21" s="111"/>
    </row>
    <row r="22" spans="1:7" s="193" customFormat="1" ht="28.5" customHeight="1" x14ac:dyDescent="0.2">
      <c r="A22" s="111"/>
      <c r="B22" s="216"/>
      <c r="C22" s="216"/>
      <c r="D22" s="198" t="s">
        <v>86</v>
      </c>
      <c r="E22" s="207"/>
      <c r="F22" s="207"/>
      <c r="G22" s="111"/>
    </row>
    <row r="23" spans="1:7" s="193" customFormat="1" ht="28.5" customHeight="1" thickBot="1" x14ac:dyDescent="0.25">
      <c r="A23" s="111"/>
      <c r="B23" s="205"/>
      <c r="C23" s="219"/>
      <c r="D23" s="200" t="str">
        <f>D15</f>
        <v>VVHS Ct. 6</v>
      </c>
      <c r="E23" s="211"/>
      <c r="F23" s="218"/>
      <c r="G23" s="111"/>
    </row>
    <row r="24" spans="1:7" s="193" customFormat="1" ht="28.5" customHeight="1" x14ac:dyDescent="0.2">
      <c r="A24" s="111"/>
      <c r="B24" s="205"/>
      <c r="C24" s="220"/>
      <c r="D24" s="206" t="s">
        <v>57</v>
      </c>
      <c r="E24" s="220"/>
      <c r="F24" s="218"/>
      <c r="G24" s="111"/>
    </row>
    <row r="25" spans="1:7" s="193" customFormat="1" ht="28.5" customHeight="1" x14ac:dyDescent="0.2">
      <c r="A25" s="111"/>
      <c r="B25" s="205"/>
      <c r="C25" s="111"/>
      <c r="D25" s="206"/>
      <c r="E25" s="111"/>
      <c r="F25" s="218"/>
      <c r="G25" s="111"/>
    </row>
    <row r="26" spans="1:7" s="193" customFormat="1" ht="28.5" customHeight="1" thickBot="1" x14ac:dyDescent="0.25">
      <c r="A26" s="111"/>
      <c r="B26" s="205"/>
      <c r="C26" s="111"/>
      <c r="D26" s="209"/>
      <c r="E26" s="111"/>
      <c r="F26" s="207"/>
      <c r="G26" s="111"/>
    </row>
    <row r="27" spans="1:7" s="193" customFormat="1" ht="28.5" customHeight="1" thickTop="1" x14ac:dyDescent="0.2">
      <c r="A27" s="196"/>
      <c r="B27" s="221" t="s">
        <v>100</v>
      </c>
      <c r="C27" s="111"/>
      <c r="D27" s="213" t="s">
        <v>209</v>
      </c>
      <c r="E27" s="111"/>
      <c r="F27" s="210" t="s">
        <v>89</v>
      </c>
      <c r="G27" s="111"/>
    </row>
    <row r="28" spans="1:7" s="193" customFormat="1" ht="28.5" customHeight="1" thickBot="1" x14ac:dyDescent="0.25">
      <c r="A28" s="211"/>
      <c r="B28" s="212" t="str">
        <f>D33</f>
        <v>VVHS Ct. 7</v>
      </c>
      <c r="C28" s="111"/>
      <c r="D28" s="111"/>
      <c r="E28" s="222"/>
      <c r="F28" s="214" t="str">
        <f>E37</f>
        <v>VVHS Ct. 6</v>
      </c>
      <c r="G28" s="215"/>
    </row>
    <row r="29" spans="1:7" s="193" customFormat="1" ht="28.5" customHeight="1" x14ac:dyDescent="0.2">
      <c r="A29" s="223" t="s">
        <v>172</v>
      </c>
      <c r="B29" s="216" t="s">
        <v>59</v>
      </c>
      <c r="C29" s="111"/>
      <c r="D29" s="196"/>
      <c r="E29" s="222"/>
      <c r="F29" s="218" t="s">
        <v>66</v>
      </c>
      <c r="G29" s="223" t="s">
        <v>171</v>
      </c>
    </row>
    <row r="30" spans="1:7" s="193" customFormat="1" ht="28.5" customHeight="1" thickBot="1" x14ac:dyDescent="0.25">
      <c r="A30" s="223" t="s">
        <v>173</v>
      </c>
      <c r="B30" s="205"/>
      <c r="C30" s="224"/>
      <c r="D30" s="196" t="s">
        <v>215</v>
      </c>
      <c r="E30" s="111"/>
      <c r="F30" s="207"/>
      <c r="G30" s="223" t="s">
        <v>81</v>
      </c>
    </row>
    <row r="31" spans="1:7" s="193" customFormat="1" ht="28.5" customHeight="1" thickTop="1" x14ac:dyDescent="0.2">
      <c r="A31" s="111"/>
      <c r="B31" s="205"/>
      <c r="C31" s="196"/>
      <c r="D31" s="197"/>
      <c r="E31" s="111"/>
      <c r="F31" s="207"/>
      <c r="G31" s="111"/>
    </row>
    <row r="32" spans="1:7" s="193" customFormat="1" ht="28.5" customHeight="1" x14ac:dyDescent="0.2">
      <c r="A32" s="111"/>
      <c r="B32" s="205"/>
      <c r="C32" s="196"/>
      <c r="D32" s="198" t="s">
        <v>102</v>
      </c>
      <c r="E32" s="111"/>
      <c r="F32" s="207"/>
      <c r="G32" s="111"/>
    </row>
    <row r="33" spans="1:7" s="193" customFormat="1" ht="28.5" customHeight="1" thickBot="1" x14ac:dyDescent="0.25">
      <c r="A33" s="111"/>
      <c r="B33" s="205"/>
      <c r="C33" s="225"/>
      <c r="D33" s="200" t="str">
        <f>D41</f>
        <v>VVHS Ct. 7</v>
      </c>
      <c r="E33" s="201"/>
      <c r="F33" s="207"/>
      <c r="G33" s="111"/>
    </row>
    <row r="34" spans="1:7" s="193" customFormat="1" ht="28.5" customHeight="1" x14ac:dyDescent="0.2">
      <c r="A34" s="111"/>
      <c r="B34" s="205"/>
      <c r="C34" s="202"/>
      <c r="D34" s="206" t="s">
        <v>58</v>
      </c>
      <c r="E34" s="204"/>
      <c r="F34" s="207"/>
      <c r="G34" s="111"/>
    </row>
    <row r="35" spans="1:7" s="193" customFormat="1" ht="28.5" customHeight="1" x14ac:dyDescent="0.2">
      <c r="A35" s="111"/>
      <c r="B35" s="205"/>
      <c r="C35" s="205"/>
      <c r="D35" s="206"/>
      <c r="E35" s="207"/>
      <c r="F35" s="207"/>
      <c r="G35" s="111"/>
    </row>
    <row r="36" spans="1:7" s="193" customFormat="1" ht="28.5" customHeight="1" thickBot="1" x14ac:dyDescent="0.25">
      <c r="A36" s="222"/>
      <c r="B36" s="205"/>
      <c r="C36" s="208" t="s">
        <v>101</v>
      </c>
      <c r="D36" s="226"/>
      <c r="E36" s="210" t="s">
        <v>91</v>
      </c>
      <c r="F36" s="207"/>
      <c r="G36" s="111"/>
    </row>
    <row r="37" spans="1:7" s="193" customFormat="1" ht="28.5" customHeight="1" thickTop="1" thickBot="1" x14ac:dyDescent="0.25">
      <c r="A37" s="111"/>
      <c r="B37" s="227"/>
      <c r="C37" s="212" t="str">
        <f>C19</f>
        <v>VVHS Ct. 7</v>
      </c>
      <c r="D37" s="228" t="s">
        <v>210</v>
      </c>
      <c r="E37" s="214" t="str">
        <f>D23</f>
        <v>VVHS Ct. 6</v>
      </c>
      <c r="F37" s="227"/>
      <c r="G37" s="111"/>
    </row>
    <row r="38" spans="1:7" s="193" customFormat="1" ht="28.5" customHeight="1" thickBot="1" x14ac:dyDescent="0.25">
      <c r="A38" s="111"/>
      <c r="B38" s="111"/>
      <c r="C38" s="216" t="s">
        <v>197</v>
      </c>
      <c r="D38" s="196" t="s">
        <v>205</v>
      </c>
      <c r="E38" s="218" t="s">
        <v>60</v>
      </c>
      <c r="F38" s="111"/>
      <c r="G38" s="111"/>
    </row>
    <row r="39" spans="1:7" s="193" customFormat="1" ht="28.5" customHeight="1" thickTop="1" x14ac:dyDescent="0.2">
      <c r="A39" s="229"/>
      <c r="B39" s="196"/>
      <c r="C39" s="205"/>
      <c r="D39" s="197"/>
      <c r="E39" s="207"/>
      <c r="F39" s="111"/>
      <c r="G39" s="111"/>
    </row>
    <row r="40" spans="1:7" s="193" customFormat="1" ht="28.5" customHeight="1" x14ac:dyDescent="0.2">
      <c r="A40" s="111"/>
      <c r="B40" s="111"/>
      <c r="C40" s="205"/>
      <c r="D40" s="198" t="s">
        <v>93</v>
      </c>
      <c r="E40" s="207"/>
      <c r="F40" s="111"/>
      <c r="G40" s="111"/>
    </row>
    <row r="41" spans="1:7" s="193" customFormat="1" ht="28.5" customHeight="1" thickBot="1" x14ac:dyDescent="0.25">
      <c r="A41" s="111"/>
      <c r="B41" s="111"/>
      <c r="C41" s="219"/>
      <c r="D41" s="200" t="str">
        <f>E7</f>
        <v>VVHS Ct. 7</v>
      </c>
      <c r="E41" s="230"/>
      <c r="F41" s="234"/>
      <c r="G41" s="196"/>
    </row>
    <row r="42" spans="1:7" s="193" customFormat="1" ht="28.5" customHeight="1" x14ac:dyDescent="0.2">
      <c r="A42" s="111"/>
      <c r="B42" s="111"/>
      <c r="C42" s="220"/>
      <c r="D42" s="203" t="s">
        <v>211</v>
      </c>
      <c r="E42" s="111"/>
      <c r="F42" s="111"/>
      <c r="G42" s="111"/>
    </row>
    <row r="43" spans="1:7" s="193" customFormat="1" ht="28.5" customHeight="1" x14ac:dyDescent="0.2">
      <c r="A43" s="111"/>
      <c r="B43" s="111"/>
      <c r="C43" s="111"/>
      <c r="D43" s="206"/>
      <c r="E43" s="111"/>
      <c r="F43" s="111"/>
      <c r="G43" s="111"/>
    </row>
    <row r="44" spans="1:7" s="193" customFormat="1" ht="28.5" customHeight="1" thickBot="1" x14ac:dyDescent="0.25">
      <c r="A44" s="196"/>
      <c r="B44" s="196"/>
      <c r="C44" s="111"/>
      <c r="D44" s="226"/>
      <c r="E44" s="111"/>
      <c r="F44" s="111"/>
      <c r="G44" s="111"/>
    </row>
    <row r="45" spans="1:7" s="193" customFormat="1" ht="28.5" customHeight="1" thickTop="1" x14ac:dyDescent="0.2">
      <c r="A45" s="196"/>
      <c r="B45" s="196"/>
      <c r="C45" s="196"/>
      <c r="D45" s="213" t="s">
        <v>232</v>
      </c>
      <c r="E45" s="111"/>
      <c r="F45" s="111"/>
      <c r="G45" s="111"/>
    </row>
    <row r="46" spans="1:7" s="193" customFormat="1" ht="28.5" customHeight="1" x14ac:dyDescent="0.2">
      <c r="A46" s="231"/>
      <c r="B46" s="231"/>
      <c r="C46" s="231"/>
      <c r="D46" s="231"/>
      <c r="E46" s="231"/>
      <c r="F46" s="111"/>
      <c r="G46" s="111"/>
    </row>
    <row r="47" spans="1:7" ht="28.5" customHeight="1" x14ac:dyDescent="0.2">
      <c r="A47" s="95"/>
      <c r="B47" s="32" t="s">
        <v>51</v>
      </c>
      <c r="C47" s="107"/>
      <c r="D47" s="5"/>
      <c r="E47" s="5"/>
      <c r="F47" s="232"/>
      <c r="G47" s="26"/>
    </row>
    <row r="48" spans="1:7" ht="22.5" customHeight="1" x14ac:dyDescent="0.2">
      <c r="A48" s="4"/>
      <c r="B48" s="4"/>
      <c r="C48" s="56"/>
      <c r="D48" s="4"/>
      <c r="E48" s="4"/>
      <c r="F48" s="4"/>
      <c r="G48" s="4"/>
    </row>
    <row r="49" spans="1:7" ht="22.5" customHeight="1" x14ac:dyDescent="0.2">
      <c r="A49" s="4"/>
      <c r="B49" s="196"/>
      <c r="C49" s="196"/>
      <c r="D49" s="196"/>
      <c r="E49" s="4"/>
      <c r="F49" s="4"/>
      <c r="G49" s="4"/>
    </row>
    <row r="50" spans="1:7" ht="22.5" customHeight="1" x14ac:dyDescent="0.2">
      <c r="A50" s="4"/>
      <c r="B50" s="4"/>
      <c r="C50" s="4"/>
      <c r="D50" s="4"/>
      <c r="E50" s="4"/>
      <c r="F50" s="5"/>
      <c r="G50" s="5"/>
    </row>
    <row r="51" spans="1:7" ht="22.5" customHeight="1" x14ac:dyDescent="0.2">
      <c r="A51" s="4"/>
      <c r="B51" s="4"/>
      <c r="C51" s="4"/>
      <c r="D51" s="4"/>
      <c r="E51" s="4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233"/>
      <c r="C53" s="5"/>
      <c r="D53" s="5"/>
      <c r="E53" s="5"/>
      <c r="F53" s="5"/>
      <c r="G53" s="5"/>
    </row>
    <row r="54" spans="1:7" x14ac:dyDescent="0.2">
      <c r="A54" s="5"/>
      <c r="B54" s="233"/>
      <c r="C54" s="5"/>
      <c r="D54" s="5"/>
      <c r="E54" s="5"/>
      <c r="F54" s="5"/>
      <c r="G54" s="5"/>
    </row>
    <row r="55" spans="1:7" x14ac:dyDescent="0.2">
      <c r="A55" s="5"/>
      <c r="B55" s="233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196"/>
      <c r="B58" s="196"/>
      <c r="C58" s="196"/>
      <c r="D58" s="196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7" spans="1:7" x14ac:dyDescent="0.2">
      <c r="B67" s="196"/>
      <c r="C67" s="196"/>
    </row>
    <row r="76" spans="1:7" x14ac:dyDescent="0.2">
      <c r="C76" s="196"/>
    </row>
    <row r="85" spans="2:4" x14ac:dyDescent="0.2">
      <c r="B85" s="196"/>
      <c r="C85" s="196"/>
      <c r="D85" s="196"/>
    </row>
    <row r="93" spans="2:4" x14ac:dyDescent="0.2">
      <c r="B93" s="196"/>
      <c r="C93" s="196"/>
      <c r="D93" s="196"/>
    </row>
    <row r="102" spans="1:5" x14ac:dyDescent="0.2">
      <c r="A102" s="196"/>
      <c r="B102" s="196"/>
      <c r="C102" s="196"/>
      <c r="D102" s="196"/>
      <c r="E102" s="196"/>
    </row>
  </sheetData>
  <mergeCells count="6">
    <mergeCell ref="A9:G9"/>
    <mergeCell ref="A1:G1"/>
    <mergeCell ref="A2:G2"/>
    <mergeCell ref="A3:B3"/>
    <mergeCell ref="A4:G4"/>
    <mergeCell ref="A5:G5"/>
  </mergeCells>
  <printOptions horizontalCentered="1" verticalCentered="1"/>
  <pageMargins left="0.5" right="0.5" top="0.2" bottom="0.5" header="0.3" footer="0.3"/>
  <pageSetup paperSize="3" scale="50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2"/>
  <sheetViews>
    <sheetView view="pageLayout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39" t="s">
        <v>40</v>
      </c>
      <c r="C3" s="14"/>
      <c r="D3" s="13"/>
      <c r="E3" s="13"/>
      <c r="F3" s="13"/>
      <c r="G3" s="13"/>
      <c r="H3" s="107"/>
    </row>
    <row r="4" spans="1:12" s="16" customFormat="1" x14ac:dyDescent="0.2">
      <c r="A4" s="15" t="s">
        <v>17</v>
      </c>
      <c r="B4" s="16" t="s">
        <v>65</v>
      </c>
      <c r="H4" s="107"/>
    </row>
    <row r="5" spans="1:12" s="16" customFormat="1" x14ac:dyDescent="0.2">
      <c r="A5" s="15" t="s">
        <v>18</v>
      </c>
      <c r="B5" s="17" t="s">
        <v>145</v>
      </c>
      <c r="H5" s="107"/>
    </row>
    <row r="6" spans="1:12" x14ac:dyDescent="0.2">
      <c r="C6" s="8"/>
      <c r="H6" s="107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21</v>
      </c>
      <c r="D9" s="19"/>
      <c r="E9" s="19"/>
      <c r="F9" s="19"/>
      <c r="G9" s="19"/>
    </row>
    <row r="10" spans="1:12" x14ac:dyDescent="0.2">
      <c r="A10" s="19" t="s">
        <v>22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108" t="s">
        <v>23</v>
      </c>
      <c r="B12" s="252" t="str">
        <f>A13</f>
        <v>NEVBC 15 Purple</v>
      </c>
      <c r="C12" s="255"/>
      <c r="D12" s="252" t="str">
        <f>A16</f>
        <v xml:space="preserve"> SF Storm N 14 Rangers</v>
      </c>
      <c r="E12" s="253"/>
      <c r="F12" s="252" t="str">
        <f>A19</f>
        <v>ARVC RA 13/14 Orange</v>
      </c>
      <c r="G12" s="253"/>
      <c r="H12" s="260" t="str">
        <f>A22</f>
        <v>ARVC RA 13/14 White</v>
      </c>
      <c r="I12" s="253"/>
      <c r="J12" s="108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156</v>
      </c>
      <c r="B13" s="270"/>
      <c r="C13" s="271"/>
      <c r="D13" s="21">
        <v>19</v>
      </c>
      <c r="E13" s="21">
        <v>25</v>
      </c>
      <c r="F13" s="21">
        <v>24</v>
      </c>
      <c r="G13" s="21">
        <v>25</v>
      </c>
      <c r="H13" s="21">
        <v>25</v>
      </c>
      <c r="I13" s="21">
        <v>20</v>
      </c>
      <c r="J13" s="261">
        <v>1</v>
      </c>
      <c r="K13" s="264">
        <v>3</v>
      </c>
      <c r="L13" s="265"/>
    </row>
    <row r="14" spans="1:12" s="22" customFormat="1" ht="24" customHeight="1" x14ac:dyDescent="0.2">
      <c r="A14" s="262"/>
      <c r="B14" s="272"/>
      <c r="C14" s="273"/>
      <c r="D14" s="21">
        <v>12</v>
      </c>
      <c r="E14" s="21">
        <v>25</v>
      </c>
      <c r="F14" s="21">
        <v>21</v>
      </c>
      <c r="G14" s="21">
        <v>25</v>
      </c>
      <c r="H14" s="21">
        <v>25</v>
      </c>
      <c r="I14" s="21">
        <v>16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200</v>
      </c>
      <c r="B16" s="23">
        <f>IF(E13&gt;0,E13," ")</f>
        <v>25</v>
      </c>
      <c r="C16" s="23">
        <f>IF(D13&gt;0,D13," ")</f>
        <v>19</v>
      </c>
      <c r="D16" s="270"/>
      <c r="E16" s="271"/>
      <c r="F16" s="21">
        <v>25</v>
      </c>
      <c r="G16" s="21">
        <v>21</v>
      </c>
      <c r="H16" s="21">
        <v>25</v>
      </c>
      <c r="I16" s="21">
        <v>6</v>
      </c>
      <c r="J16" s="261">
        <v>2</v>
      </c>
      <c r="K16" s="264">
        <v>1</v>
      </c>
      <c r="L16" s="265"/>
    </row>
    <row r="17" spans="1:12" s="22" customFormat="1" ht="24" customHeight="1" x14ac:dyDescent="0.2">
      <c r="A17" s="262"/>
      <c r="B17" s="23">
        <f>IF(E14&gt;0,E14," ")</f>
        <v>25</v>
      </c>
      <c r="C17" s="23">
        <f>IF(D14&gt;0,D14," ")</f>
        <v>12</v>
      </c>
      <c r="D17" s="272"/>
      <c r="E17" s="273"/>
      <c r="F17" s="21">
        <v>25</v>
      </c>
      <c r="G17" s="21">
        <v>18</v>
      </c>
      <c r="H17" s="21">
        <v>25</v>
      </c>
      <c r="I17" s="21">
        <v>6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127</v>
      </c>
      <c r="B19" s="23">
        <f>IF(G13&gt;0,G13," ")</f>
        <v>25</v>
      </c>
      <c r="C19" s="23">
        <f>IF(F13&gt;0,F13," ")</f>
        <v>24</v>
      </c>
      <c r="D19" s="23">
        <f>IF(G16&gt;0,G16," ")</f>
        <v>21</v>
      </c>
      <c r="E19" s="23">
        <f>IF(F16&gt;0,F16," ")</f>
        <v>25</v>
      </c>
      <c r="F19" s="30"/>
      <c r="G19" s="30"/>
      <c r="H19" s="21">
        <v>25</v>
      </c>
      <c r="I19" s="21">
        <v>5</v>
      </c>
      <c r="J19" s="261">
        <v>3</v>
      </c>
      <c r="K19" s="264">
        <v>2</v>
      </c>
      <c r="L19" s="265"/>
    </row>
    <row r="20" spans="1:12" s="22" customFormat="1" ht="24" customHeight="1" x14ac:dyDescent="0.2">
      <c r="A20" s="262"/>
      <c r="B20" s="23">
        <f>IF(G14&gt;0,G14," ")</f>
        <v>25</v>
      </c>
      <c r="C20" s="23">
        <f>IF(F14&gt;0,F14," ")</f>
        <v>21</v>
      </c>
      <c r="D20" s="23">
        <f>IF(G17&gt;0,G17," ")</f>
        <v>18</v>
      </c>
      <c r="E20" s="23">
        <f>IF(F17&gt;0,F17," ")</f>
        <v>25</v>
      </c>
      <c r="F20" s="30"/>
      <c r="G20" s="30"/>
      <c r="H20" s="21">
        <v>25</v>
      </c>
      <c r="I20" s="21">
        <v>13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70</v>
      </c>
      <c r="B22" s="23">
        <f>IF(I13&gt;0,I13," ")</f>
        <v>20</v>
      </c>
      <c r="C22" s="23">
        <f>IF(H13&gt;0,H13," ")</f>
        <v>25</v>
      </c>
      <c r="D22" s="23">
        <f>IF(I16&gt;0,I16," ")</f>
        <v>6</v>
      </c>
      <c r="E22" s="23">
        <f>IF(H16&gt;0,H16," ")</f>
        <v>25</v>
      </c>
      <c r="F22" s="23">
        <f>IF(I19&gt;0,I19," ")</f>
        <v>5</v>
      </c>
      <c r="G22" s="23">
        <f>IF(H19&gt;0,H19," ")</f>
        <v>25</v>
      </c>
      <c r="H22" s="270"/>
      <c r="I22" s="271"/>
      <c r="J22" s="261">
        <v>4</v>
      </c>
      <c r="K22" s="264">
        <v>4</v>
      </c>
      <c r="L22" s="265"/>
    </row>
    <row r="23" spans="1:12" s="22" customFormat="1" ht="24" customHeight="1" x14ac:dyDescent="0.2">
      <c r="A23" s="262"/>
      <c r="B23" s="23">
        <f>IF(I14&gt;0,I14," ")</f>
        <v>16</v>
      </c>
      <c r="C23" s="23">
        <f>IF(H14&gt;0,H14," ")</f>
        <v>25</v>
      </c>
      <c r="D23" s="23">
        <f>IF(I17&gt;0,I17," ")</f>
        <v>6</v>
      </c>
      <c r="E23" s="23">
        <f>IF(H17&gt;0,H17," ")</f>
        <v>25</v>
      </c>
      <c r="F23" s="23">
        <f>IF(I20&gt;0,I20," ")</f>
        <v>13</v>
      </c>
      <c r="G23" s="23">
        <f>IF(H20&gt;0,H20," ")</f>
        <v>25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11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109" t="s">
        <v>30</v>
      </c>
      <c r="I27" s="109" t="s">
        <v>31</v>
      </c>
      <c r="J27" s="109" t="s">
        <v>32</v>
      </c>
      <c r="K27" s="24" t="s">
        <v>33</v>
      </c>
    </row>
    <row r="28" spans="1:12" s="41" customFormat="1" ht="24" customHeight="1" x14ac:dyDescent="0.2">
      <c r="A28" s="10" t="str">
        <f>A13</f>
        <v>NEVBC 15 Purple</v>
      </c>
      <c r="B28" s="250">
        <v>2</v>
      </c>
      <c r="C28" s="251"/>
      <c r="D28" s="250">
        <v>4</v>
      </c>
      <c r="E28" s="251"/>
      <c r="F28" s="250"/>
      <c r="G28" s="251"/>
      <c r="H28" s="25"/>
      <c r="I28" s="42">
        <f>D13+D14+D15+F13+F14+F15+H13+H14+H15</f>
        <v>126</v>
      </c>
      <c r="J28" s="42">
        <f>E13+E14+E15+G13+G14+G15+I13+I14+I15</f>
        <v>136</v>
      </c>
      <c r="K28" s="42">
        <f>I28-J28</f>
        <v>-10</v>
      </c>
    </row>
    <row r="29" spans="1:12" ht="24" customHeight="1" x14ac:dyDescent="0.2">
      <c r="A29" s="10" t="str">
        <f>A16</f>
        <v xml:space="preserve"> SF Storm N 14 Rangers</v>
      </c>
      <c r="B29" s="250">
        <v>6</v>
      </c>
      <c r="C29" s="251"/>
      <c r="D29" s="250">
        <v>0</v>
      </c>
      <c r="E29" s="251"/>
      <c r="F29" s="250"/>
      <c r="G29" s="251"/>
      <c r="H29" s="25"/>
      <c r="I29" s="42">
        <f>B16+B17+B18+F16+F17+F18+H16+H17+H18</f>
        <v>150</v>
      </c>
      <c r="J29" s="42">
        <f>C16+C17+C18+G16+G17+G18+I16+I17+I18</f>
        <v>82</v>
      </c>
      <c r="K29" s="42">
        <f>I29-J29</f>
        <v>68</v>
      </c>
    </row>
    <row r="30" spans="1:12" ht="24" customHeight="1" x14ac:dyDescent="0.2">
      <c r="A30" s="10" t="str">
        <f>A19</f>
        <v>ARVC RA 13/14 Orange</v>
      </c>
      <c r="B30" s="250">
        <v>4</v>
      </c>
      <c r="C30" s="251"/>
      <c r="D30" s="250">
        <v>2</v>
      </c>
      <c r="E30" s="251"/>
      <c r="F30" s="250"/>
      <c r="G30" s="251"/>
      <c r="H30" s="25"/>
      <c r="I30" s="42">
        <f>B19+B20+B21+D19+D20+D21+H19+H20+H21</f>
        <v>139</v>
      </c>
      <c r="J30" s="42">
        <f>C19+C20+C21+E19+E20+E21+I19+I20+I21</f>
        <v>113</v>
      </c>
      <c r="K30" s="42">
        <f>I30-J30</f>
        <v>26</v>
      </c>
    </row>
    <row r="31" spans="1:12" ht="24" customHeight="1" x14ac:dyDescent="0.2">
      <c r="A31" s="10" t="str">
        <f>A22</f>
        <v>ARVC RA 13/14 White</v>
      </c>
      <c r="B31" s="250">
        <v>0</v>
      </c>
      <c r="C31" s="251"/>
      <c r="D31" s="250">
        <v>6</v>
      </c>
      <c r="E31" s="251"/>
      <c r="F31" s="250"/>
      <c r="G31" s="251"/>
      <c r="H31" s="25"/>
      <c r="I31" s="42">
        <f>B22+B23+B24+D22+D23+D24+F22+F23+F24</f>
        <v>66</v>
      </c>
      <c r="J31" s="42">
        <f>C22+C23+C24+E22+E23+E24+G22+G23+G24</f>
        <v>150</v>
      </c>
      <c r="K31" s="42">
        <f>I31-J31</f>
        <v>-84</v>
      </c>
    </row>
    <row r="32" spans="1:12" x14ac:dyDescent="0.2">
      <c r="A32" s="26"/>
      <c r="B32" s="277">
        <f>SUM(B28:C31)</f>
        <v>12</v>
      </c>
      <c r="C32" s="277"/>
      <c r="D32" s="277">
        <f>SUM(D28:E31)</f>
        <v>12</v>
      </c>
      <c r="E32" s="277"/>
      <c r="F32" s="277">
        <f>SUM(F28:G31)</f>
        <v>0</v>
      </c>
      <c r="G32" s="277"/>
      <c r="H32" s="27">
        <f>SUM(H28:H31)</f>
        <v>0</v>
      </c>
      <c r="I32" s="27">
        <f>SUM(I28:I31)</f>
        <v>481</v>
      </c>
      <c r="J32" s="27">
        <f>SUM(J28:J31)</f>
        <v>481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108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108" t="s">
        <v>36</v>
      </c>
      <c r="B35" s="252" t="str">
        <f>A28</f>
        <v>NEVBC 15 Purple</v>
      </c>
      <c r="C35" s="253"/>
      <c r="D35" s="252" t="str">
        <f>A30</f>
        <v>ARVC RA 13/14 Orange</v>
      </c>
      <c r="E35" s="253"/>
      <c r="F35" s="254" t="str">
        <f>A16</f>
        <v xml:space="preserve"> SF Storm N 14 Rangers</v>
      </c>
      <c r="G35" s="254"/>
      <c r="I35" s="276"/>
      <c r="J35" s="276"/>
      <c r="K35" s="276"/>
      <c r="L35" s="276"/>
    </row>
    <row r="36" spans="1:12" ht="18" customHeight="1" x14ac:dyDescent="0.2">
      <c r="A36" s="108" t="s">
        <v>37</v>
      </c>
      <c r="B36" s="252" t="str">
        <f>A16</f>
        <v xml:space="preserve"> SF Storm N 14 Rangers</v>
      </c>
      <c r="C36" s="253"/>
      <c r="D36" s="252" t="str">
        <f>A22</f>
        <v>ARVC RA 13/14 White</v>
      </c>
      <c r="E36" s="253"/>
      <c r="F36" s="254" t="str">
        <f>A13</f>
        <v>NEVBC 15 Purple</v>
      </c>
      <c r="G36" s="254"/>
      <c r="I36" s="28"/>
      <c r="J36" s="28"/>
      <c r="K36" s="28"/>
      <c r="L36" s="28"/>
    </row>
    <row r="37" spans="1:12" ht="18" customHeight="1" x14ac:dyDescent="0.2">
      <c r="A37" s="108" t="s">
        <v>38</v>
      </c>
      <c r="B37" s="252" t="str">
        <f>A28</f>
        <v>NEVBC 15 Purple</v>
      </c>
      <c r="C37" s="253"/>
      <c r="D37" s="252" t="str">
        <f>A31</f>
        <v>ARVC RA 13/14 White</v>
      </c>
      <c r="E37" s="253"/>
      <c r="F37" s="254" t="str">
        <f>A30</f>
        <v>ARVC RA 13/14 Orange</v>
      </c>
      <c r="G37" s="254"/>
      <c r="I37" s="276"/>
      <c r="J37" s="276"/>
      <c r="K37" s="276"/>
      <c r="L37" s="276"/>
    </row>
    <row r="38" spans="1:12" ht="18" customHeight="1" x14ac:dyDescent="0.2">
      <c r="A38" s="108" t="s">
        <v>44</v>
      </c>
      <c r="B38" s="252" t="str">
        <f>A29</f>
        <v xml:space="preserve"> SF Storm N 14 Rangers</v>
      </c>
      <c r="C38" s="253"/>
      <c r="D38" s="252" t="str">
        <f>A30</f>
        <v>ARVC RA 13/14 Orange</v>
      </c>
      <c r="E38" s="253"/>
      <c r="F38" s="254" t="str">
        <f>A28</f>
        <v>NEVBC 15 Purple</v>
      </c>
      <c r="G38" s="254"/>
      <c r="I38" s="276"/>
      <c r="J38" s="276"/>
      <c r="K38" s="276"/>
      <c r="L38" s="276"/>
    </row>
    <row r="39" spans="1:12" x14ac:dyDescent="0.2">
      <c r="A39" s="108" t="s">
        <v>45</v>
      </c>
      <c r="B39" s="252" t="str">
        <f>A30</f>
        <v>ARVC RA 13/14 Orange</v>
      </c>
      <c r="C39" s="253"/>
      <c r="D39" s="252" t="str">
        <f>A31</f>
        <v>ARVC RA 13/14 White</v>
      </c>
      <c r="E39" s="253"/>
      <c r="F39" s="254" t="str">
        <f>A16</f>
        <v xml:space="preserve"> SF Storm N 14 Rangers</v>
      </c>
      <c r="G39" s="254"/>
    </row>
    <row r="40" spans="1:12" x14ac:dyDescent="0.2">
      <c r="A40" s="108" t="s">
        <v>46</v>
      </c>
      <c r="B40" s="252" t="str">
        <f>A13</f>
        <v>NEVBC 15 Purple</v>
      </c>
      <c r="C40" s="253"/>
      <c r="D40" s="252" t="str">
        <f>A29</f>
        <v xml:space="preserve"> SF Storm N 14 Rangers</v>
      </c>
      <c r="E40" s="253"/>
      <c r="F40" s="254" t="str">
        <f>A22</f>
        <v>ARVC RA 13/14 White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107"/>
    </row>
  </sheetData>
  <mergeCells count="70">
    <mergeCell ref="J13:J15"/>
    <mergeCell ref="K13:L15"/>
    <mergeCell ref="A13:A15"/>
    <mergeCell ref="B13:C15"/>
    <mergeCell ref="B35:C35"/>
    <mergeCell ref="D35:E35"/>
    <mergeCell ref="F35:G35"/>
    <mergeCell ref="I35:L35"/>
    <mergeCell ref="B31:C31"/>
    <mergeCell ref="D31:E31"/>
    <mergeCell ref="F31:G31"/>
    <mergeCell ref="I34:L34"/>
    <mergeCell ref="A1:L1"/>
    <mergeCell ref="A2:L2"/>
    <mergeCell ref="B12:C12"/>
    <mergeCell ref="D12:E12"/>
    <mergeCell ref="F12:G12"/>
    <mergeCell ref="A7:H7"/>
    <mergeCell ref="H12:I12"/>
    <mergeCell ref="K12:L12"/>
    <mergeCell ref="I26:J26"/>
    <mergeCell ref="B26:D26"/>
    <mergeCell ref="F26:H26"/>
    <mergeCell ref="J16:J18"/>
    <mergeCell ref="K16:L18"/>
    <mergeCell ref="J19:J21"/>
    <mergeCell ref="K19:L21"/>
    <mergeCell ref="D16:E18"/>
    <mergeCell ref="A22:A24"/>
    <mergeCell ref="H22:I24"/>
    <mergeCell ref="J22:J24"/>
    <mergeCell ref="K22:L24"/>
    <mergeCell ref="A16:A18"/>
    <mergeCell ref="A19:A21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B27:C27"/>
    <mergeCell ref="D27:E27"/>
    <mergeCell ref="F27:G27"/>
    <mergeCell ref="B28:C28"/>
    <mergeCell ref="D28:E28"/>
    <mergeCell ref="F28:G28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 copies="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2"/>
  <sheetViews>
    <sheetView view="pageLayout" topLeftCell="A5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7" t="s">
        <v>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0" x14ac:dyDescent="0.2">
      <c r="A2" s="258" t="s">
        <v>106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8" x14ac:dyDescent="0.2">
      <c r="A3" s="13" t="s">
        <v>16</v>
      </c>
      <c r="B3" s="40" t="s">
        <v>39</v>
      </c>
      <c r="C3" s="14"/>
      <c r="D3" s="13"/>
      <c r="E3" s="13"/>
      <c r="F3" s="13"/>
      <c r="G3" s="13"/>
      <c r="H3" s="51"/>
    </row>
    <row r="4" spans="1:12" s="16" customFormat="1" x14ac:dyDescent="0.2">
      <c r="A4" s="15" t="s">
        <v>17</v>
      </c>
      <c r="B4" s="16" t="s">
        <v>142</v>
      </c>
      <c r="H4" s="51"/>
    </row>
    <row r="5" spans="1:12" s="16" customFormat="1" x14ac:dyDescent="0.2">
      <c r="A5" s="15" t="s">
        <v>18</v>
      </c>
      <c r="B5" s="17" t="s">
        <v>145</v>
      </c>
      <c r="H5" s="51"/>
    </row>
    <row r="6" spans="1:12" x14ac:dyDescent="0.2">
      <c r="C6" s="8"/>
      <c r="H6" s="51"/>
    </row>
    <row r="7" spans="1:12" s="18" customFormat="1" ht="14" x14ac:dyDescent="0.15">
      <c r="A7" s="259" t="s">
        <v>43</v>
      </c>
      <c r="B7" s="259"/>
      <c r="C7" s="259"/>
      <c r="D7" s="259"/>
      <c r="E7" s="259"/>
      <c r="F7" s="259"/>
      <c r="G7" s="259"/>
      <c r="H7" s="259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20</v>
      </c>
      <c r="B9" s="11" t="s">
        <v>41</v>
      </c>
      <c r="D9" s="19"/>
      <c r="E9" s="19"/>
      <c r="F9" s="19"/>
      <c r="G9" s="19"/>
    </row>
    <row r="10" spans="1:12" x14ac:dyDescent="0.2">
      <c r="A10" s="19" t="s">
        <v>22</v>
      </c>
      <c r="B10" s="20">
        <v>4</v>
      </c>
      <c r="C10" s="20"/>
      <c r="D10" s="19"/>
      <c r="E10" s="19"/>
      <c r="F10" s="19"/>
      <c r="G10" s="19"/>
    </row>
    <row r="12" spans="1:12" s="41" customFormat="1" x14ac:dyDescent="0.2">
      <c r="A12" s="50" t="s">
        <v>23</v>
      </c>
      <c r="B12" s="252" t="str">
        <f>A13</f>
        <v>SF Storm 14 Tsunami</v>
      </c>
      <c r="C12" s="255"/>
      <c r="D12" s="252" t="str">
        <f>A16</f>
        <v>ARVC RA 13/14 Blue</v>
      </c>
      <c r="E12" s="253"/>
      <c r="F12" s="252" t="str">
        <f>A19</f>
        <v>DCVA/505 13 Warriors</v>
      </c>
      <c r="G12" s="253"/>
      <c r="H12" s="260" t="str">
        <f>A22</f>
        <v>ARVC RA 13/14 Red</v>
      </c>
      <c r="I12" s="253"/>
      <c r="J12" s="50" t="s">
        <v>24</v>
      </c>
      <c r="K12" s="252" t="s">
        <v>25</v>
      </c>
      <c r="L12" s="253"/>
    </row>
    <row r="13" spans="1:12" s="22" customFormat="1" ht="24" customHeight="1" x14ac:dyDescent="0.2">
      <c r="A13" s="261" t="s">
        <v>118</v>
      </c>
      <c r="B13" s="270"/>
      <c r="C13" s="271"/>
      <c r="D13" s="21"/>
      <c r="E13" s="21"/>
      <c r="F13" s="21">
        <v>25</v>
      </c>
      <c r="G13" s="21">
        <v>4</v>
      </c>
      <c r="H13" s="21">
        <v>25</v>
      </c>
      <c r="I13" s="21">
        <v>17</v>
      </c>
      <c r="J13" s="261">
        <v>1</v>
      </c>
      <c r="K13" s="264"/>
      <c r="L13" s="265"/>
    </row>
    <row r="14" spans="1:12" s="22" customFormat="1" ht="24" customHeight="1" x14ac:dyDescent="0.2">
      <c r="A14" s="262"/>
      <c r="B14" s="272"/>
      <c r="C14" s="273"/>
      <c r="D14" s="21"/>
      <c r="E14" s="21"/>
      <c r="F14" s="21">
        <v>25</v>
      </c>
      <c r="G14" s="21">
        <v>11</v>
      </c>
      <c r="H14" s="21">
        <v>25</v>
      </c>
      <c r="I14" s="21">
        <v>19</v>
      </c>
      <c r="J14" s="262"/>
      <c r="K14" s="266"/>
      <c r="L14" s="267"/>
    </row>
    <row r="15" spans="1:12" s="22" customFormat="1" ht="24" customHeight="1" x14ac:dyDescent="0.2">
      <c r="A15" s="263"/>
      <c r="B15" s="274"/>
      <c r="C15" s="275"/>
      <c r="D15" s="21"/>
      <c r="E15" s="21"/>
      <c r="F15" s="21"/>
      <c r="G15" s="21"/>
      <c r="H15" s="21"/>
      <c r="I15" s="21"/>
      <c r="J15" s="263"/>
      <c r="K15" s="268"/>
      <c r="L15" s="269"/>
    </row>
    <row r="16" spans="1:12" s="22" customFormat="1" ht="24" customHeight="1" x14ac:dyDescent="0.2">
      <c r="A16" s="261" t="s">
        <v>68</v>
      </c>
      <c r="B16" s="23" t="str">
        <f>IF(E13&gt;0,E13," ")</f>
        <v xml:space="preserve"> </v>
      </c>
      <c r="C16" s="23" t="str">
        <f>IF(D13&gt;0,D13," ")</f>
        <v xml:space="preserve"> </v>
      </c>
      <c r="D16" s="270"/>
      <c r="E16" s="271"/>
      <c r="F16" s="21">
        <v>25</v>
      </c>
      <c r="G16" s="21">
        <v>5</v>
      </c>
      <c r="H16" s="21">
        <v>25</v>
      </c>
      <c r="I16" s="21">
        <v>10</v>
      </c>
      <c r="J16" s="261">
        <v>2</v>
      </c>
      <c r="K16" s="264"/>
      <c r="L16" s="265"/>
    </row>
    <row r="17" spans="1:12" s="22" customFormat="1" ht="24" customHeight="1" x14ac:dyDescent="0.2">
      <c r="A17" s="262"/>
      <c r="B17" s="23" t="str">
        <f>IF(E14&gt;0,E14," ")</f>
        <v xml:space="preserve"> </v>
      </c>
      <c r="C17" s="23" t="str">
        <f>IF(D14&gt;0,D14," ")</f>
        <v xml:space="preserve"> </v>
      </c>
      <c r="D17" s="272"/>
      <c r="E17" s="273"/>
      <c r="F17" s="21">
        <v>25</v>
      </c>
      <c r="G17" s="21">
        <v>4</v>
      </c>
      <c r="H17" s="21">
        <v>25</v>
      </c>
      <c r="I17" s="21">
        <v>17</v>
      </c>
      <c r="J17" s="262"/>
      <c r="K17" s="266"/>
      <c r="L17" s="267"/>
    </row>
    <row r="18" spans="1:12" s="22" customFormat="1" ht="24" customHeight="1" x14ac:dyDescent="0.2">
      <c r="A18" s="263"/>
      <c r="B18" s="23"/>
      <c r="C18" s="23"/>
      <c r="D18" s="274"/>
      <c r="E18" s="275"/>
      <c r="F18" s="21"/>
      <c r="G18" s="21"/>
      <c r="H18" s="21"/>
      <c r="I18" s="21"/>
      <c r="J18" s="263"/>
      <c r="K18" s="268"/>
      <c r="L18" s="269"/>
    </row>
    <row r="19" spans="1:12" s="22" customFormat="1" ht="24" customHeight="1" x14ac:dyDescent="0.2">
      <c r="A19" s="261" t="s">
        <v>121</v>
      </c>
      <c r="B19" s="23">
        <f>IF(G13&gt;0,G13," ")</f>
        <v>4</v>
      </c>
      <c r="C19" s="23">
        <f>IF(F13&gt;0,F13," ")</f>
        <v>25</v>
      </c>
      <c r="D19" s="23">
        <f>IF(G16&gt;0,G16," ")</f>
        <v>5</v>
      </c>
      <c r="E19" s="23">
        <f>IF(F16&gt;0,F16," ")</f>
        <v>25</v>
      </c>
      <c r="F19" s="30"/>
      <c r="G19" s="30"/>
      <c r="H19" s="21">
        <v>7</v>
      </c>
      <c r="I19" s="21">
        <v>25</v>
      </c>
      <c r="J19" s="261">
        <v>3</v>
      </c>
      <c r="K19" s="264">
        <v>4</v>
      </c>
      <c r="L19" s="265"/>
    </row>
    <row r="20" spans="1:12" s="22" customFormat="1" ht="24" customHeight="1" x14ac:dyDescent="0.2">
      <c r="A20" s="262"/>
      <c r="B20" s="23">
        <f>IF(G14&gt;0,G14," ")</f>
        <v>11</v>
      </c>
      <c r="C20" s="23">
        <f>IF(F14&gt;0,F14," ")</f>
        <v>25</v>
      </c>
      <c r="D20" s="23">
        <f>IF(G17&gt;0,G17," ")</f>
        <v>4</v>
      </c>
      <c r="E20" s="23">
        <f>IF(F17&gt;0,F17," ")</f>
        <v>25</v>
      </c>
      <c r="F20" s="30"/>
      <c r="G20" s="30"/>
      <c r="H20" s="21">
        <v>6</v>
      </c>
      <c r="I20" s="21">
        <v>25</v>
      </c>
      <c r="J20" s="262"/>
      <c r="K20" s="266"/>
      <c r="L20" s="267"/>
    </row>
    <row r="21" spans="1:12" s="22" customFormat="1" ht="24" customHeight="1" x14ac:dyDescent="0.2">
      <c r="A21" s="263"/>
      <c r="B21" s="23"/>
      <c r="C21" s="23"/>
      <c r="D21" s="23"/>
      <c r="E21" s="23"/>
      <c r="F21" s="30"/>
      <c r="G21" s="30"/>
      <c r="H21" s="21"/>
      <c r="I21" s="21"/>
      <c r="J21" s="263"/>
      <c r="K21" s="268"/>
      <c r="L21" s="269"/>
    </row>
    <row r="22" spans="1:12" s="22" customFormat="1" ht="24" customHeight="1" x14ac:dyDescent="0.2">
      <c r="A22" s="261" t="s">
        <v>72</v>
      </c>
      <c r="B22" s="23">
        <f>IF(I13&gt;0,I13," ")</f>
        <v>17</v>
      </c>
      <c r="C22" s="23">
        <f>IF(H13&gt;0,H13," ")</f>
        <v>25</v>
      </c>
      <c r="D22" s="23">
        <f>IF(I16&gt;0,I16," ")</f>
        <v>10</v>
      </c>
      <c r="E22" s="23">
        <f>IF(H16&gt;0,H16," ")</f>
        <v>25</v>
      </c>
      <c r="F22" s="23">
        <f>IF(I19&gt;0,I19," ")</f>
        <v>25</v>
      </c>
      <c r="G22" s="23">
        <f>IF(H19&gt;0,H19," ")</f>
        <v>7</v>
      </c>
      <c r="H22" s="270"/>
      <c r="I22" s="271"/>
      <c r="J22" s="261">
        <v>4</v>
      </c>
      <c r="K22" s="264">
        <v>3</v>
      </c>
      <c r="L22" s="265"/>
    </row>
    <row r="23" spans="1:12" s="22" customFormat="1" ht="24" customHeight="1" x14ac:dyDescent="0.2">
      <c r="A23" s="262"/>
      <c r="B23" s="23">
        <f>IF(I14&gt;0,I14," ")</f>
        <v>19</v>
      </c>
      <c r="C23" s="23">
        <f>IF(H14&gt;0,H14," ")</f>
        <v>25</v>
      </c>
      <c r="D23" s="23">
        <f>IF(I17&gt;0,I17," ")</f>
        <v>17</v>
      </c>
      <c r="E23" s="23">
        <f>IF(H17&gt;0,H17," ")</f>
        <v>25</v>
      </c>
      <c r="F23" s="23">
        <f>IF(I20&gt;0,I20," ")</f>
        <v>25</v>
      </c>
      <c r="G23" s="23">
        <f>IF(H20&gt;0,H20," ")</f>
        <v>6</v>
      </c>
      <c r="H23" s="272"/>
      <c r="I23" s="273"/>
      <c r="J23" s="262"/>
      <c r="K23" s="266"/>
      <c r="L23" s="267"/>
    </row>
    <row r="24" spans="1:12" s="22" customFormat="1" ht="24" customHeight="1" x14ac:dyDescent="0.2">
      <c r="A24" s="263"/>
      <c r="B24" s="23"/>
      <c r="C24" s="23"/>
      <c r="D24" s="23"/>
      <c r="E24" s="23"/>
      <c r="F24" s="23"/>
      <c r="G24" s="23"/>
      <c r="H24" s="274"/>
      <c r="I24" s="275"/>
      <c r="J24" s="263"/>
      <c r="K24" s="268"/>
      <c r="L24" s="269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56" t="s">
        <v>26</v>
      </c>
      <c r="C26" s="256"/>
      <c r="D26" s="256"/>
      <c r="E26" s="52"/>
      <c r="F26" s="256" t="s">
        <v>27</v>
      </c>
      <c r="G26" s="256"/>
      <c r="H26" s="256"/>
      <c r="I26" s="256" t="s">
        <v>28</v>
      </c>
      <c r="J26" s="256"/>
    </row>
    <row r="27" spans="1:12" x14ac:dyDescent="0.2">
      <c r="A27" s="41"/>
      <c r="B27" s="252" t="s">
        <v>29</v>
      </c>
      <c r="C27" s="255"/>
      <c r="D27" s="255" t="s">
        <v>30</v>
      </c>
      <c r="E27" s="255"/>
      <c r="F27" s="255" t="s">
        <v>29</v>
      </c>
      <c r="G27" s="255"/>
      <c r="H27" s="48" t="s">
        <v>30</v>
      </c>
      <c r="I27" s="48" t="s">
        <v>31</v>
      </c>
      <c r="J27" s="48" t="s">
        <v>32</v>
      </c>
      <c r="K27" s="24" t="s">
        <v>33</v>
      </c>
    </row>
    <row r="28" spans="1:12" s="41" customFormat="1" ht="24" customHeight="1" x14ac:dyDescent="0.2">
      <c r="A28" s="10" t="str">
        <f>A13</f>
        <v>SF Storm 14 Tsunami</v>
      </c>
      <c r="B28" s="250"/>
      <c r="C28" s="251"/>
      <c r="D28" s="250"/>
      <c r="E28" s="251"/>
      <c r="F28" s="250"/>
      <c r="G28" s="251"/>
      <c r="H28" s="25"/>
      <c r="I28" s="42">
        <f>D13+D14+D15+F13+F14+F15+H13+H14+H15</f>
        <v>100</v>
      </c>
      <c r="J28" s="42">
        <f>E13+E14+E15+G13+G14+G15+I13+I14+I15</f>
        <v>51</v>
      </c>
      <c r="K28" s="42">
        <f>I28-J28</f>
        <v>49</v>
      </c>
    </row>
    <row r="29" spans="1:12" ht="24" customHeight="1" x14ac:dyDescent="0.2">
      <c r="A29" s="10" t="str">
        <f>A16</f>
        <v>ARVC RA 13/14 Blue</v>
      </c>
      <c r="B29" s="250"/>
      <c r="C29" s="251"/>
      <c r="D29" s="250"/>
      <c r="E29" s="251"/>
      <c r="F29" s="250"/>
      <c r="G29" s="251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DCVA/505 13 Warriors</v>
      </c>
      <c r="B30" s="250">
        <v>0</v>
      </c>
      <c r="C30" s="251"/>
      <c r="D30" s="250">
        <v>6</v>
      </c>
      <c r="E30" s="251"/>
      <c r="F30" s="250"/>
      <c r="G30" s="251"/>
      <c r="H30" s="25"/>
      <c r="I30" s="42">
        <f>B19+B20+B21+D19+D20+D21+H19+H20+H21</f>
        <v>37</v>
      </c>
      <c r="J30" s="42">
        <f>C19+C20+C21+E19+E20+E21+I19+I20+I21</f>
        <v>150</v>
      </c>
      <c r="K30" s="42">
        <f>I30-J30</f>
        <v>-113</v>
      </c>
    </row>
    <row r="31" spans="1:12" ht="24" customHeight="1" x14ac:dyDescent="0.2">
      <c r="A31" s="10" t="str">
        <f>A22</f>
        <v>ARVC RA 13/14 Red</v>
      </c>
      <c r="B31" s="250">
        <v>2</v>
      </c>
      <c r="C31" s="251"/>
      <c r="D31" s="250">
        <v>4</v>
      </c>
      <c r="E31" s="251"/>
      <c r="F31" s="250"/>
      <c r="G31" s="251"/>
      <c r="H31" s="25"/>
      <c r="I31" s="42">
        <f>B22+B23+B24+D22+D23+D24+F22+F23+F24</f>
        <v>113</v>
      </c>
      <c r="J31" s="42">
        <f>C22+C23+C24+E22+E23+E24+G22+G23+G24</f>
        <v>113</v>
      </c>
      <c r="K31" s="42">
        <f>I31-J31</f>
        <v>0</v>
      </c>
    </row>
    <row r="32" spans="1:12" x14ac:dyDescent="0.2">
      <c r="A32" s="26"/>
      <c r="B32" s="277">
        <f>SUM(B28:C31)</f>
        <v>2</v>
      </c>
      <c r="C32" s="277"/>
      <c r="D32" s="277">
        <f>SUM(D28:E31)</f>
        <v>10</v>
      </c>
      <c r="E32" s="277"/>
      <c r="F32" s="277">
        <f>SUM(F28:G31)</f>
        <v>0</v>
      </c>
      <c r="G32" s="277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50"/>
      <c r="B34" s="252" t="s">
        <v>34</v>
      </c>
      <c r="C34" s="253"/>
      <c r="D34" s="252" t="s">
        <v>34</v>
      </c>
      <c r="E34" s="253"/>
      <c r="F34" s="254" t="s">
        <v>35</v>
      </c>
      <c r="G34" s="254"/>
      <c r="I34" s="276"/>
      <c r="J34" s="276"/>
      <c r="K34" s="276"/>
      <c r="L34" s="276"/>
    </row>
    <row r="35" spans="1:12" ht="18" customHeight="1" x14ac:dyDescent="0.2">
      <c r="A35" s="50" t="s">
        <v>36</v>
      </c>
      <c r="B35" s="252" t="str">
        <f>A28</f>
        <v>SF Storm 14 Tsunami</v>
      </c>
      <c r="C35" s="253"/>
      <c r="D35" s="252" t="str">
        <f>A30</f>
        <v>DCVA/505 13 Warriors</v>
      </c>
      <c r="E35" s="253"/>
      <c r="F35" s="254" t="str">
        <f>A16</f>
        <v>ARVC RA 13/14 Blue</v>
      </c>
      <c r="G35" s="254"/>
      <c r="I35" s="276"/>
      <c r="J35" s="276"/>
      <c r="K35" s="276"/>
      <c r="L35" s="276"/>
    </row>
    <row r="36" spans="1:12" ht="18" customHeight="1" x14ac:dyDescent="0.2">
      <c r="A36" s="50" t="s">
        <v>37</v>
      </c>
      <c r="B36" s="252" t="str">
        <f>A16</f>
        <v>ARVC RA 13/14 Blue</v>
      </c>
      <c r="C36" s="253"/>
      <c r="D36" s="252" t="str">
        <f>A22</f>
        <v>ARVC RA 13/14 Red</v>
      </c>
      <c r="E36" s="253"/>
      <c r="F36" s="254" t="str">
        <f>A13</f>
        <v>SF Storm 14 Tsunami</v>
      </c>
      <c r="G36" s="254"/>
      <c r="I36" s="28"/>
      <c r="J36" s="28"/>
      <c r="K36" s="28"/>
      <c r="L36" s="28"/>
    </row>
    <row r="37" spans="1:12" ht="18" customHeight="1" x14ac:dyDescent="0.2">
      <c r="A37" s="50" t="s">
        <v>38</v>
      </c>
      <c r="B37" s="252" t="str">
        <f>A28</f>
        <v>SF Storm 14 Tsunami</v>
      </c>
      <c r="C37" s="253"/>
      <c r="D37" s="252" t="str">
        <f>A31</f>
        <v>ARVC RA 13/14 Red</v>
      </c>
      <c r="E37" s="253"/>
      <c r="F37" s="254" t="str">
        <f>A30</f>
        <v>DCVA/505 13 Warriors</v>
      </c>
      <c r="G37" s="254"/>
      <c r="I37" s="276"/>
      <c r="J37" s="276"/>
      <c r="K37" s="276"/>
      <c r="L37" s="276"/>
    </row>
    <row r="38" spans="1:12" ht="18" customHeight="1" x14ac:dyDescent="0.2">
      <c r="A38" s="50" t="s">
        <v>44</v>
      </c>
      <c r="B38" s="252" t="str">
        <f>A29</f>
        <v>ARVC RA 13/14 Blue</v>
      </c>
      <c r="C38" s="253"/>
      <c r="D38" s="252" t="str">
        <f>A30</f>
        <v>DCVA/505 13 Warriors</v>
      </c>
      <c r="E38" s="253"/>
      <c r="F38" s="254" t="str">
        <f>A28</f>
        <v>SF Storm 14 Tsunami</v>
      </c>
      <c r="G38" s="254"/>
      <c r="I38" s="276"/>
      <c r="J38" s="276"/>
      <c r="K38" s="276"/>
      <c r="L38" s="276"/>
    </row>
    <row r="39" spans="1:12" x14ac:dyDescent="0.2">
      <c r="A39" s="50" t="s">
        <v>45</v>
      </c>
      <c r="B39" s="252" t="str">
        <f>A30</f>
        <v>DCVA/505 13 Warriors</v>
      </c>
      <c r="C39" s="253"/>
      <c r="D39" s="252" t="str">
        <f>A31</f>
        <v>ARVC RA 13/14 Red</v>
      </c>
      <c r="E39" s="253"/>
      <c r="F39" s="254" t="str">
        <f>A16</f>
        <v>ARVC RA 13/14 Blue</v>
      </c>
      <c r="G39" s="254"/>
    </row>
    <row r="40" spans="1:12" x14ac:dyDescent="0.2">
      <c r="A40" s="50" t="s">
        <v>46</v>
      </c>
      <c r="B40" s="252" t="str">
        <f>A13</f>
        <v>SF Storm 14 Tsunami</v>
      </c>
      <c r="C40" s="253"/>
      <c r="D40" s="252" t="str">
        <f>A29</f>
        <v>ARVC RA 13/14 Blue</v>
      </c>
      <c r="E40" s="253"/>
      <c r="F40" s="254" t="str">
        <f>A22</f>
        <v>ARVC RA 13/14 Red</v>
      </c>
      <c r="G40" s="254"/>
    </row>
    <row r="41" spans="1:12" x14ac:dyDescent="0.2">
      <c r="H41" s="26"/>
      <c r="I41" s="26"/>
    </row>
    <row r="42" spans="1:12" x14ac:dyDescent="0.2">
      <c r="A42" s="278"/>
      <c r="B42" s="278"/>
      <c r="C42" s="278"/>
      <c r="D42" s="278"/>
      <c r="E42" s="278"/>
      <c r="F42" s="278"/>
      <c r="G42" s="278"/>
      <c r="H42" s="278"/>
      <c r="I42" s="51"/>
    </row>
  </sheetData>
  <mergeCells count="70">
    <mergeCell ref="B28:C28"/>
    <mergeCell ref="D28:E28"/>
    <mergeCell ref="F28:G28"/>
    <mergeCell ref="B27:C27"/>
    <mergeCell ref="D27:E27"/>
    <mergeCell ref="F27:G27"/>
    <mergeCell ref="A19:A21"/>
    <mergeCell ref="A13:A15"/>
    <mergeCell ref="B13:C15"/>
    <mergeCell ref="A16:A18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J13:J15"/>
    <mergeCell ref="A22:A24"/>
    <mergeCell ref="H22:I24"/>
    <mergeCell ref="J22:J24"/>
    <mergeCell ref="K22:L24"/>
    <mergeCell ref="B26:D26"/>
    <mergeCell ref="F26:H26"/>
    <mergeCell ref="I26:J26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D31:E31"/>
    <mergeCell ref="F31:G31"/>
    <mergeCell ref="B31:C31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POOLS</vt:lpstr>
      <vt:lpstr>D2-3 PoolA</vt:lpstr>
      <vt:lpstr>D2-3 PoolB</vt:lpstr>
      <vt:lpstr>D2-3 PoolC</vt:lpstr>
      <vt:lpstr>D2-3 PoolD</vt:lpstr>
      <vt:lpstr>D2-3 GOLD &amp; SILVER</vt:lpstr>
      <vt:lpstr>D2-3 BRNZ &amp; CONSOL</vt:lpstr>
      <vt:lpstr>D4 PoolA</vt:lpstr>
      <vt:lpstr>D4 PoolB</vt:lpstr>
      <vt:lpstr>D4 PoolC</vt:lpstr>
      <vt:lpstr>D4 PoolD</vt:lpstr>
      <vt:lpstr>D4 PoolE</vt:lpstr>
      <vt:lpstr>D4 PoolF</vt:lpstr>
      <vt:lpstr>D4 GOLD &amp; SILVER</vt:lpstr>
      <vt:lpstr>D4 BRNZ &amp; CONSOL</vt:lpstr>
      <vt:lpstr>D5 PoolA</vt:lpstr>
      <vt:lpstr>D5 PoolB</vt:lpstr>
      <vt:lpstr>D5 PoolC</vt:lpstr>
      <vt:lpstr>D5 GOLD &amp; SILVER</vt:lpstr>
      <vt:lpstr>D5 BRONZE</vt:lpstr>
      <vt:lpstr>Sheet1</vt:lpstr>
      <vt:lpstr>'D2-3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Math man Szuch</cp:lastModifiedBy>
  <cp:lastPrinted>2020-01-11T00:48:18Z</cp:lastPrinted>
  <dcterms:created xsi:type="dcterms:W3CDTF">2017-01-18T00:01:49Z</dcterms:created>
  <dcterms:modified xsi:type="dcterms:W3CDTF">2020-01-12T04:13:17Z</dcterms:modified>
</cp:coreProperties>
</file>