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Drake/Desktop/Picante/"/>
    </mc:Choice>
  </mc:AlternateContent>
  <xr:revisionPtr revIDLastSave="0" documentId="13_ncr:1_{D644E190-C978-4F4C-B507-24F2F64194B7}" xr6:coauthVersionLast="45" xr6:coauthVersionMax="45" xr10:uidLastSave="{00000000-0000-0000-0000-000000000000}"/>
  <bookViews>
    <workbookView xWindow="1060" yWindow="460" windowWidth="20880" windowHeight="17540" xr2:uid="{00000000-000D-0000-FFFF-FFFF00000000}"/>
  </bookViews>
  <sheets>
    <sheet name="Pools" sheetId="1" r:id="rId1"/>
    <sheet name="Div I Pool A" sheetId="198" r:id="rId2"/>
    <sheet name="Div I Pool B" sheetId="199" r:id="rId3"/>
    <sheet name="Div I Gold &amp; Silver Bracket" sheetId="245" r:id="rId4"/>
    <sheet name="Div II Pool A" sheetId="246" r:id="rId5"/>
    <sheet name="Div II Pool B" sheetId="208" r:id="rId6"/>
    <sheet name="Div II Pool C" sheetId="211" r:id="rId7"/>
    <sheet name="Div II Gold &amp; Silver Bracket" sheetId="194" r:id="rId8"/>
    <sheet name="Div II Bronze Bracket" sheetId="195" r:id="rId9"/>
    <sheet name="Div III Pool A" sheetId="145" r:id="rId10"/>
    <sheet name="Div III Pool B" sheetId="146" r:id="rId11"/>
    <sheet name="Div III Pool C" sheetId="147" r:id="rId12"/>
    <sheet name="Div III Pool D" sheetId="148" r:id="rId13"/>
    <sheet name="Div III Gold &amp; Silver Bracket" sheetId="150" r:id="rId14"/>
    <sheet name="Div III Bronze Bracket" sheetId="151" r:id="rId15"/>
    <sheet name="Div IV Pool A" sheetId="158" r:id="rId16"/>
    <sheet name="Div IV Pool B" sheetId="159" r:id="rId17"/>
    <sheet name="Div IV Pool C" sheetId="160" r:id="rId18"/>
    <sheet name="Div IV Pool D" sheetId="188" r:id="rId19"/>
    <sheet name="Div IV Pool E" sheetId="205" r:id="rId20"/>
    <sheet name="Div IV Pool F" sheetId="206" r:id="rId21"/>
    <sheet name="Div IV Pool G" sheetId="247" r:id="rId22"/>
    <sheet name="Div IV Gold &amp; Silver Brkt" sheetId="161" r:id="rId23"/>
    <sheet name="Div IV Bronze Bracket" sheetId="162" r:id="rId24"/>
    <sheet name="Div V Pool A" sheetId="244" r:id="rId25"/>
    <sheet name="Div V Pool B" sheetId="248" r:id="rId26"/>
    <sheet name="Div V Pool C" sheetId="249" r:id="rId27"/>
    <sheet name="Div V Gold &amp; Silver Bracket" sheetId="143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7" i="159" l="1"/>
  <c r="A4" i="195" l="1"/>
  <c r="A2" i="195"/>
  <c r="A1" i="195"/>
  <c r="A4" i="143"/>
  <c r="A2" i="143"/>
  <c r="A1" i="143"/>
  <c r="E44" i="143"/>
  <c r="F48" i="143" s="1"/>
  <c r="F36" i="143" s="1"/>
  <c r="D16" i="143" s="1"/>
  <c r="G42" i="143" s="1"/>
  <c r="C42" i="143" s="1"/>
  <c r="H53" i="143" s="1"/>
  <c r="B53" i="143" s="1"/>
  <c r="E20" i="143"/>
  <c r="F16" i="143" s="1"/>
  <c r="F28" i="143" s="1"/>
  <c r="D48" i="143" s="1"/>
  <c r="G22" i="143" s="1"/>
  <c r="C22" i="143" s="1"/>
  <c r="H32" i="143" s="1"/>
  <c r="B32" i="143" s="1"/>
  <c r="A4" i="162"/>
  <c r="A2" i="162"/>
  <c r="A1" i="162"/>
  <c r="A4" i="161"/>
  <c r="A2" i="161"/>
  <c r="A1" i="161"/>
  <c r="A19" i="159"/>
  <c r="D31" i="159" s="1"/>
  <c r="A16" i="159"/>
  <c r="A26" i="159" s="1"/>
  <c r="A13" i="159"/>
  <c r="B31" i="159" s="1"/>
  <c r="B4" i="159"/>
  <c r="B3" i="159"/>
  <c r="H28" i="159"/>
  <c r="F28" i="159"/>
  <c r="D28" i="159"/>
  <c r="B28" i="159"/>
  <c r="J25" i="159"/>
  <c r="I25" i="159"/>
  <c r="E21" i="159"/>
  <c r="D21" i="159"/>
  <c r="C21" i="159"/>
  <c r="B21" i="159"/>
  <c r="E20" i="159"/>
  <c r="D20" i="159"/>
  <c r="C20" i="159"/>
  <c r="B20" i="159"/>
  <c r="E19" i="159"/>
  <c r="D19" i="159"/>
  <c r="C19" i="159"/>
  <c r="B19" i="159"/>
  <c r="C18" i="159"/>
  <c r="B18" i="159"/>
  <c r="C17" i="159"/>
  <c r="B17" i="159"/>
  <c r="C16" i="159"/>
  <c r="B16" i="159"/>
  <c r="B5" i="159"/>
  <c r="A2" i="159"/>
  <c r="A1" i="159"/>
  <c r="A4" i="151"/>
  <c r="A2" i="151"/>
  <c r="A1" i="151"/>
  <c r="A4" i="150"/>
  <c r="A2" i="150"/>
  <c r="A1" i="150"/>
  <c r="B5" i="146"/>
  <c r="B4" i="146"/>
  <c r="B3" i="146"/>
  <c r="B5" i="211"/>
  <c r="B5" i="208"/>
  <c r="A22" i="246"/>
  <c r="H12" i="246"/>
  <c r="A19" i="246"/>
  <c r="A30" i="246" s="1"/>
  <c r="A16" i="246"/>
  <c r="D12" i="246"/>
  <c r="A13" i="246"/>
  <c r="A28" i="246" s="1"/>
  <c r="B5" i="246"/>
  <c r="B4" i="246"/>
  <c r="B3" i="246"/>
  <c r="D36" i="246"/>
  <c r="H32" i="246"/>
  <c r="F32" i="246"/>
  <c r="D32" i="246"/>
  <c r="B32" i="246"/>
  <c r="J28" i="246"/>
  <c r="I28" i="246"/>
  <c r="K28" i="246" s="1"/>
  <c r="G24" i="246"/>
  <c r="F24" i="246"/>
  <c r="E24" i="246"/>
  <c r="D24" i="246"/>
  <c r="C24" i="246"/>
  <c r="B24" i="246"/>
  <c r="G23" i="246"/>
  <c r="F23" i="246"/>
  <c r="E23" i="246"/>
  <c r="D23" i="246"/>
  <c r="C23" i="246"/>
  <c r="B23" i="246"/>
  <c r="G22" i="246"/>
  <c r="F22" i="246"/>
  <c r="E22" i="246"/>
  <c r="D22" i="246"/>
  <c r="C22" i="246"/>
  <c r="J31" i="246" s="1"/>
  <c r="B22" i="246"/>
  <c r="I31" i="246" s="1"/>
  <c r="K31" i="246" s="1"/>
  <c r="E21" i="246"/>
  <c r="D21" i="246"/>
  <c r="C21" i="246"/>
  <c r="B21" i="246"/>
  <c r="E20" i="246"/>
  <c r="D20" i="246"/>
  <c r="C20" i="246"/>
  <c r="J30" i="246" s="1"/>
  <c r="B20" i="246"/>
  <c r="E19" i="246"/>
  <c r="D19" i="246"/>
  <c r="C19" i="246"/>
  <c r="B19" i="246"/>
  <c r="I30" i="246" s="1"/>
  <c r="K30" i="246" s="1"/>
  <c r="C18" i="246"/>
  <c r="B18" i="246"/>
  <c r="C17" i="246"/>
  <c r="B17" i="246"/>
  <c r="C16" i="246"/>
  <c r="J29" i="246" s="1"/>
  <c r="J32" i="246" s="1"/>
  <c r="B16" i="246"/>
  <c r="I29" i="246" s="1"/>
  <c r="A2" i="246"/>
  <c r="A1" i="246"/>
  <c r="B30" i="194"/>
  <c r="E18" i="194"/>
  <c r="C42" i="194" s="1"/>
  <c r="C18" i="245"/>
  <c r="B30" i="245" s="1"/>
  <c r="B52" i="245" s="1"/>
  <c r="C42" i="245"/>
  <c r="A4" i="194"/>
  <c r="A2" i="194"/>
  <c r="A1" i="194"/>
  <c r="A4" i="245"/>
  <c r="A2" i="245"/>
  <c r="A1" i="245"/>
  <c r="D24" i="194"/>
  <c r="D36" i="194" s="1"/>
  <c r="E42" i="194" s="1"/>
  <c r="C18" i="194" s="1"/>
  <c r="F30" i="194" s="1"/>
  <c r="B52" i="194" s="1"/>
  <c r="D36" i="245"/>
  <c r="E42" i="245" s="1"/>
  <c r="F30" i="245" s="1"/>
  <c r="D24" i="245"/>
  <c r="E18" i="245"/>
  <c r="A19" i="199"/>
  <c r="F12" i="199" s="1"/>
  <c r="A16" i="199"/>
  <c r="D33" i="199"/>
  <c r="A13" i="199"/>
  <c r="B31" i="199"/>
  <c r="B5" i="199"/>
  <c r="B4" i="199"/>
  <c r="B3" i="199"/>
  <c r="H28" i="199"/>
  <c r="F28" i="199"/>
  <c r="D28" i="199"/>
  <c r="B28" i="199"/>
  <c r="J25" i="199"/>
  <c r="I25" i="199"/>
  <c r="E21" i="199"/>
  <c r="D21" i="199"/>
  <c r="C21" i="199"/>
  <c r="B21" i="199"/>
  <c r="E20" i="199"/>
  <c r="D20" i="199"/>
  <c r="C20" i="199"/>
  <c r="B20" i="199"/>
  <c r="E19" i="199"/>
  <c r="D19" i="199"/>
  <c r="C19" i="199"/>
  <c r="J27" i="199" s="1"/>
  <c r="B19" i="199"/>
  <c r="I27" i="199"/>
  <c r="C18" i="199"/>
  <c r="B18" i="199"/>
  <c r="C17" i="199"/>
  <c r="B17" i="199"/>
  <c r="C16" i="199"/>
  <c r="B16" i="199"/>
  <c r="A2" i="199"/>
  <c r="A1" i="199"/>
  <c r="E34" i="162"/>
  <c r="E40" i="162"/>
  <c r="E47" i="162"/>
  <c r="G42" i="162" s="1"/>
  <c r="E26" i="162"/>
  <c r="E20" i="162" s="1"/>
  <c r="E13" i="162" s="1"/>
  <c r="E48" i="161"/>
  <c r="E54" i="161" s="1"/>
  <c r="F51" i="161" s="1"/>
  <c r="D51" i="161" s="1"/>
  <c r="F23" i="161" s="1"/>
  <c r="G18" i="161" s="1"/>
  <c r="H30" i="161" s="1"/>
  <c r="E40" i="161"/>
  <c r="E34" i="161"/>
  <c r="F37" i="161" s="1"/>
  <c r="D37" i="161" s="1"/>
  <c r="C44" i="161" s="1"/>
  <c r="G44" i="161" s="1"/>
  <c r="E26" i="161"/>
  <c r="E20" i="161" s="1"/>
  <c r="E13" i="161" s="1"/>
  <c r="D23" i="161" s="1"/>
  <c r="C18" i="161" s="1"/>
  <c r="B30" i="161" s="1"/>
  <c r="E45" i="151"/>
  <c r="E35" i="151" s="1"/>
  <c r="F40" i="151"/>
  <c r="D40" i="151" s="1"/>
  <c r="G51" i="151" s="1"/>
  <c r="C51" i="151" s="1"/>
  <c r="E15" i="151"/>
  <c r="E25" i="151"/>
  <c r="F20" i="151"/>
  <c r="D20" i="151" s="1"/>
  <c r="G30" i="151" s="1"/>
  <c r="C30" i="151" s="1"/>
  <c r="E45" i="150"/>
  <c r="E35" i="150" s="1"/>
  <c r="F40" i="150"/>
  <c r="D40" i="150"/>
  <c r="G51" i="150"/>
  <c r="C51" i="150" s="1"/>
  <c r="E25" i="150"/>
  <c r="F20" i="150" s="1"/>
  <c r="D20" i="150" s="1"/>
  <c r="G30" i="150" s="1"/>
  <c r="C30" i="150" s="1"/>
  <c r="E15" i="150"/>
  <c r="D24" i="195"/>
  <c r="D36" i="195" s="1"/>
  <c r="A19" i="248"/>
  <c r="F33" i="248" s="1"/>
  <c r="A16" i="248"/>
  <c r="D33" i="248" s="1"/>
  <c r="A13" i="248"/>
  <c r="B31" i="248"/>
  <c r="B4" i="248"/>
  <c r="B3" i="248"/>
  <c r="H28" i="248"/>
  <c r="F28" i="248"/>
  <c r="D28" i="248"/>
  <c r="B28" i="248"/>
  <c r="J25" i="248"/>
  <c r="I25" i="248"/>
  <c r="K25" i="248" s="1"/>
  <c r="E21" i="248"/>
  <c r="D21" i="248"/>
  <c r="C21" i="248"/>
  <c r="B21" i="248"/>
  <c r="E20" i="248"/>
  <c r="D20" i="248"/>
  <c r="C20" i="248"/>
  <c r="B20" i="248"/>
  <c r="I27" i="248" s="1"/>
  <c r="E19" i="248"/>
  <c r="D19" i="248"/>
  <c r="C19" i="248"/>
  <c r="J27" i="248" s="1"/>
  <c r="B19" i="248"/>
  <c r="C18" i="248"/>
  <c r="B18" i="248"/>
  <c r="I26" i="248" s="1"/>
  <c r="C17" i="248"/>
  <c r="B17" i="248"/>
  <c r="C16" i="248"/>
  <c r="J26" i="248" s="1"/>
  <c r="J28" i="248" s="1"/>
  <c r="B16" i="248"/>
  <c r="B5" i="248"/>
  <c r="A2" i="248"/>
  <c r="A1" i="248"/>
  <c r="A22" i="249"/>
  <c r="D36" i="249" s="1"/>
  <c r="A19" i="249"/>
  <c r="A30" i="249"/>
  <c r="A16" i="249"/>
  <c r="F35" i="249"/>
  <c r="A13" i="249"/>
  <c r="A28" i="249"/>
  <c r="B5" i="249"/>
  <c r="B4" i="249"/>
  <c r="B3" i="249"/>
  <c r="H32" i="249"/>
  <c r="F32" i="249"/>
  <c r="D32" i="249"/>
  <c r="B32" i="249"/>
  <c r="J28" i="249"/>
  <c r="I28" i="249"/>
  <c r="G24" i="249"/>
  <c r="F24" i="249"/>
  <c r="E24" i="249"/>
  <c r="D24" i="249"/>
  <c r="C24" i="249"/>
  <c r="B24" i="249"/>
  <c r="G23" i="249"/>
  <c r="F23" i="249"/>
  <c r="E23" i="249"/>
  <c r="D23" i="249"/>
  <c r="C23" i="249"/>
  <c r="B23" i="249"/>
  <c r="G22" i="249"/>
  <c r="F22" i="249"/>
  <c r="E22" i="249"/>
  <c r="D22" i="249"/>
  <c r="C22" i="249"/>
  <c r="B22" i="249"/>
  <c r="E21" i="249"/>
  <c r="D21" i="249"/>
  <c r="C21" i="249"/>
  <c r="B21" i="249"/>
  <c r="E20" i="249"/>
  <c r="D20" i="249"/>
  <c r="C20" i="249"/>
  <c r="B20" i="249"/>
  <c r="I30" i="249" s="1"/>
  <c r="E19" i="249"/>
  <c r="D19" i="249"/>
  <c r="C19" i="249"/>
  <c r="B19" i="249"/>
  <c r="C18" i="249"/>
  <c r="B18" i="249"/>
  <c r="I29" i="249" s="1"/>
  <c r="C17" i="249"/>
  <c r="B17" i="249"/>
  <c r="C16" i="249"/>
  <c r="J29" i="249" s="1"/>
  <c r="J32" i="249" s="1"/>
  <c r="B16" i="249"/>
  <c r="A2" i="249"/>
  <c r="A1" i="249"/>
  <c r="A19" i="244"/>
  <c r="F33" i="244"/>
  <c r="A16" i="244"/>
  <c r="D12" i="244"/>
  <c r="A13" i="244"/>
  <c r="B12" i="244" s="1"/>
  <c r="B5" i="244"/>
  <c r="B4" i="244"/>
  <c r="B3" i="244"/>
  <c r="H28" i="244"/>
  <c r="F28" i="244"/>
  <c r="D28" i="244"/>
  <c r="B28" i="244"/>
  <c r="J25" i="244"/>
  <c r="J28" i="244" s="1"/>
  <c r="I25" i="244"/>
  <c r="E21" i="244"/>
  <c r="D21" i="244"/>
  <c r="C21" i="244"/>
  <c r="B21" i="244"/>
  <c r="E20" i="244"/>
  <c r="D20" i="244"/>
  <c r="C20" i="244"/>
  <c r="B20" i="244"/>
  <c r="E19" i="244"/>
  <c r="D19" i="244"/>
  <c r="C19" i="244"/>
  <c r="J27" i="244" s="1"/>
  <c r="B19" i="244"/>
  <c r="I27" i="244"/>
  <c r="K27" i="244" s="1"/>
  <c r="C18" i="244"/>
  <c r="B18" i="244"/>
  <c r="C17" i="244"/>
  <c r="B17" i="244"/>
  <c r="C16" i="244"/>
  <c r="J26" i="244" s="1"/>
  <c r="B16" i="244"/>
  <c r="I26" i="244" s="1"/>
  <c r="A2" i="244"/>
  <c r="A1" i="244"/>
  <c r="A22" i="247"/>
  <c r="F40" i="247"/>
  <c r="A19" i="247"/>
  <c r="A30" i="247" s="1"/>
  <c r="A16" i="247"/>
  <c r="F39" i="247" s="1"/>
  <c r="A13" i="247"/>
  <c r="F36" i="247" s="1"/>
  <c r="B5" i="247"/>
  <c r="B4" i="247"/>
  <c r="B3" i="247"/>
  <c r="H32" i="247"/>
  <c r="F32" i="247"/>
  <c r="D32" i="247"/>
  <c r="B32" i="247"/>
  <c r="J28" i="247"/>
  <c r="I28" i="247"/>
  <c r="G24" i="247"/>
  <c r="F24" i="247"/>
  <c r="E24" i="247"/>
  <c r="D24" i="247"/>
  <c r="C24" i="247"/>
  <c r="B24" i="247"/>
  <c r="G23" i="247"/>
  <c r="F23" i="247"/>
  <c r="E23" i="247"/>
  <c r="D23" i="247"/>
  <c r="C23" i="247"/>
  <c r="B23" i="247"/>
  <c r="G22" i="247"/>
  <c r="F22" i="247"/>
  <c r="E22" i="247"/>
  <c r="D22" i="247"/>
  <c r="C22" i="247"/>
  <c r="J31" i="247" s="1"/>
  <c r="B22" i="247"/>
  <c r="E21" i="247"/>
  <c r="D21" i="247"/>
  <c r="C21" i="247"/>
  <c r="B21" i="247"/>
  <c r="E20" i="247"/>
  <c r="D20" i="247"/>
  <c r="C20" i="247"/>
  <c r="B20" i="247"/>
  <c r="E19" i="247"/>
  <c r="D19" i="247"/>
  <c r="C19" i="247"/>
  <c r="B19" i="247"/>
  <c r="C18" i="247"/>
  <c r="B18" i="247"/>
  <c r="C17" i="247"/>
  <c r="B17" i="247"/>
  <c r="C16" i="247"/>
  <c r="J29" i="247" s="1"/>
  <c r="B16" i="247"/>
  <c r="I29" i="247" s="1"/>
  <c r="A2" i="247"/>
  <c r="A1" i="247"/>
  <c r="A19" i="198"/>
  <c r="A27" i="198"/>
  <c r="A16" i="198"/>
  <c r="D33" i="198" s="1"/>
  <c r="A13" i="198"/>
  <c r="B33" i="198" s="1"/>
  <c r="B5" i="198"/>
  <c r="B4" i="198"/>
  <c r="B3" i="198"/>
  <c r="H28" i="198"/>
  <c r="F28" i="198"/>
  <c r="D28" i="198"/>
  <c r="B28" i="198"/>
  <c r="J25" i="198"/>
  <c r="I25" i="198"/>
  <c r="K25" i="198"/>
  <c r="E21" i="198"/>
  <c r="D21" i="198"/>
  <c r="C21" i="198"/>
  <c r="B21" i="198"/>
  <c r="E20" i="198"/>
  <c r="D20" i="198"/>
  <c r="C20" i="198"/>
  <c r="B20" i="198"/>
  <c r="E19" i="198"/>
  <c r="D19" i="198"/>
  <c r="C19" i="198"/>
  <c r="J27" i="198" s="1"/>
  <c r="B19" i="198"/>
  <c r="I27" i="198" s="1"/>
  <c r="K27" i="198" s="1"/>
  <c r="C18" i="198"/>
  <c r="B18" i="198"/>
  <c r="C17" i="198"/>
  <c r="B17" i="198"/>
  <c r="I26" i="198" s="1"/>
  <c r="C16" i="198"/>
  <c r="J26" i="198"/>
  <c r="J28" i="198" s="1"/>
  <c r="B16" i="198"/>
  <c r="A2" i="198"/>
  <c r="A1" i="198"/>
  <c r="A22" i="206"/>
  <c r="F40" i="206" s="1"/>
  <c r="A19" i="206"/>
  <c r="A30" i="206" s="1"/>
  <c r="A16" i="206"/>
  <c r="F39" i="206"/>
  <c r="A13" i="206"/>
  <c r="B12" i="206"/>
  <c r="B4" i="206"/>
  <c r="B3" i="206"/>
  <c r="H32" i="206"/>
  <c r="F32" i="206"/>
  <c r="D32" i="206"/>
  <c r="B32" i="206"/>
  <c r="J28" i="206"/>
  <c r="J32" i="206" s="1"/>
  <c r="I28" i="206"/>
  <c r="G24" i="206"/>
  <c r="F24" i="206"/>
  <c r="E24" i="206"/>
  <c r="D24" i="206"/>
  <c r="C24" i="206"/>
  <c r="B24" i="206"/>
  <c r="G23" i="206"/>
  <c r="F23" i="206"/>
  <c r="E23" i="206"/>
  <c r="D23" i="206"/>
  <c r="C23" i="206"/>
  <c r="B23" i="206"/>
  <c r="G22" i="206"/>
  <c r="F22" i="206"/>
  <c r="E22" i="206"/>
  <c r="D22" i="206"/>
  <c r="C22" i="206"/>
  <c r="J31" i="206" s="1"/>
  <c r="B22" i="206"/>
  <c r="I31" i="206" s="1"/>
  <c r="E21" i="206"/>
  <c r="D21" i="206"/>
  <c r="C21" i="206"/>
  <c r="B21" i="206"/>
  <c r="E20" i="206"/>
  <c r="D20" i="206"/>
  <c r="C20" i="206"/>
  <c r="B20" i="206"/>
  <c r="E19" i="206"/>
  <c r="D19" i="206"/>
  <c r="C19" i="206"/>
  <c r="J30" i="206" s="1"/>
  <c r="B19" i="206"/>
  <c r="I30" i="206" s="1"/>
  <c r="K30" i="206" s="1"/>
  <c r="C18" i="206"/>
  <c r="B18" i="206"/>
  <c r="C17" i="206"/>
  <c r="B17" i="206"/>
  <c r="I29" i="206" s="1"/>
  <c r="C16" i="206"/>
  <c r="J29" i="206" s="1"/>
  <c r="B16" i="206"/>
  <c r="B5" i="206"/>
  <c r="A2" i="206"/>
  <c r="A1" i="206"/>
  <c r="A19" i="158"/>
  <c r="D32" i="158"/>
  <c r="A16" i="158"/>
  <c r="F31" i="158" s="1"/>
  <c r="A13" i="158"/>
  <c r="A25" i="158" s="1"/>
  <c r="B5" i="158"/>
  <c r="B4" i="158"/>
  <c r="B3" i="158"/>
  <c r="H28" i="158"/>
  <c r="F28" i="158"/>
  <c r="D28" i="158"/>
  <c r="B28" i="158"/>
  <c r="J25" i="158"/>
  <c r="I25" i="158"/>
  <c r="I28" i="158" s="1"/>
  <c r="K25" i="158"/>
  <c r="E21" i="158"/>
  <c r="D21" i="158"/>
  <c r="C21" i="158"/>
  <c r="B21" i="158"/>
  <c r="E20" i="158"/>
  <c r="D20" i="158"/>
  <c r="C20" i="158"/>
  <c r="B20" i="158"/>
  <c r="E19" i="158"/>
  <c r="D19" i="158"/>
  <c r="C19" i="158"/>
  <c r="J27" i="158" s="1"/>
  <c r="B19" i="158"/>
  <c r="I27" i="158" s="1"/>
  <c r="K27" i="158" s="1"/>
  <c r="C18" i="158"/>
  <c r="B18" i="158"/>
  <c r="C17" i="158"/>
  <c r="B17" i="158"/>
  <c r="C16" i="158"/>
  <c r="J26" i="158" s="1"/>
  <c r="J28" i="158" s="1"/>
  <c r="B16" i="158"/>
  <c r="I26" i="158"/>
  <c r="K26" i="158" s="1"/>
  <c r="A2" i="158"/>
  <c r="A1" i="158"/>
  <c r="A22" i="145"/>
  <c r="F40" i="145"/>
  <c r="A19" i="145"/>
  <c r="A30" i="145" s="1"/>
  <c r="A16" i="145"/>
  <c r="B36" i="145" s="1"/>
  <c r="A13" i="145"/>
  <c r="B40" i="145"/>
  <c r="B4" i="145"/>
  <c r="B3" i="145"/>
  <c r="H32" i="145"/>
  <c r="F32" i="145"/>
  <c r="D32" i="145"/>
  <c r="B32" i="145"/>
  <c r="J28" i="145"/>
  <c r="K28" i="145" s="1"/>
  <c r="I28" i="145"/>
  <c r="G24" i="145"/>
  <c r="F24" i="145"/>
  <c r="E24" i="145"/>
  <c r="D24" i="145"/>
  <c r="C24" i="145"/>
  <c r="B24" i="145"/>
  <c r="G23" i="145"/>
  <c r="F23" i="145"/>
  <c r="E23" i="145"/>
  <c r="D23" i="145"/>
  <c r="C23" i="145"/>
  <c r="B23" i="145"/>
  <c r="G22" i="145"/>
  <c r="F22" i="145"/>
  <c r="E22" i="145"/>
  <c r="D22" i="145"/>
  <c r="C22" i="145"/>
  <c r="J31" i="145" s="1"/>
  <c r="B22" i="145"/>
  <c r="I31" i="145" s="1"/>
  <c r="E21" i="145"/>
  <c r="D21" i="145"/>
  <c r="C21" i="145"/>
  <c r="B21" i="145"/>
  <c r="E20" i="145"/>
  <c r="D20" i="145"/>
  <c r="C20" i="145"/>
  <c r="B20" i="145"/>
  <c r="E19" i="145"/>
  <c r="D19" i="145"/>
  <c r="C19" i="145"/>
  <c r="J30" i="145" s="1"/>
  <c r="B19" i="145"/>
  <c r="I30" i="145" s="1"/>
  <c r="K30" i="145" s="1"/>
  <c r="C18" i="145"/>
  <c r="B18" i="145"/>
  <c r="C17" i="145"/>
  <c r="J29" i="145"/>
  <c r="B17" i="145"/>
  <c r="I29" i="145" s="1"/>
  <c r="C16" i="145"/>
  <c r="B16" i="145"/>
  <c r="B5" i="145"/>
  <c r="A2" i="145"/>
  <c r="A1" i="145"/>
  <c r="A22" i="146"/>
  <c r="H12" i="146" s="1"/>
  <c r="A19" i="146"/>
  <c r="F12" i="146" s="1"/>
  <c r="A16" i="146"/>
  <c r="A29" i="146" s="1"/>
  <c r="A13" i="146"/>
  <c r="F36" i="146"/>
  <c r="H32" i="146"/>
  <c r="F32" i="146"/>
  <c r="D32" i="146"/>
  <c r="B32" i="146"/>
  <c r="J28" i="146"/>
  <c r="I28" i="146"/>
  <c r="G24" i="146"/>
  <c r="F24" i="146"/>
  <c r="E24" i="146"/>
  <c r="D24" i="146"/>
  <c r="C24" i="146"/>
  <c r="B24" i="146"/>
  <c r="G23" i="146"/>
  <c r="F23" i="146"/>
  <c r="E23" i="146"/>
  <c r="D23" i="146"/>
  <c r="C23" i="146"/>
  <c r="B23" i="146"/>
  <c r="G22" i="146"/>
  <c r="F22" i="146"/>
  <c r="E22" i="146"/>
  <c r="D22" i="146"/>
  <c r="C22" i="146"/>
  <c r="J31" i="146" s="1"/>
  <c r="B22" i="146"/>
  <c r="I31" i="146" s="1"/>
  <c r="K31" i="146" s="1"/>
  <c r="E21" i="146"/>
  <c r="D21" i="146"/>
  <c r="C21" i="146"/>
  <c r="B21" i="146"/>
  <c r="E20" i="146"/>
  <c r="D20" i="146"/>
  <c r="C20" i="146"/>
  <c r="J30" i="146" s="1"/>
  <c r="B20" i="146"/>
  <c r="E19" i="146"/>
  <c r="D19" i="146"/>
  <c r="C19" i="146"/>
  <c r="B19" i="146"/>
  <c r="I30" i="146" s="1"/>
  <c r="K30" i="146" s="1"/>
  <c r="C18" i="146"/>
  <c r="B18" i="146"/>
  <c r="C17" i="146"/>
  <c r="B17" i="146"/>
  <c r="C16" i="146"/>
  <c r="J29" i="146" s="1"/>
  <c r="J32" i="146" s="1"/>
  <c r="B16" i="146"/>
  <c r="I29" i="146" s="1"/>
  <c r="A2" i="146"/>
  <c r="A1" i="146"/>
  <c r="K28" i="146"/>
  <c r="A22" i="211"/>
  <c r="H12" i="211" s="1"/>
  <c r="A19" i="211"/>
  <c r="A30" i="211"/>
  <c r="A16" i="211"/>
  <c r="D12" i="211"/>
  <c r="A13" i="211"/>
  <c r="A28" i="211"/>
  <c r="B4" i="211"/>
  <c r="B3" i="211"/>
  <c r="H32" i="211"/>
  <c r="F32" i="211"/>
  <c r="D32" i="211"/>
  <c r="B32" i="211"/>
  <c r="J28" i="211"/>
  <c r="I28" i="211"/>
  <c r="G24" i="211"/>
  <c r="F24" i="211"/>
  <c r="E24" i="211"/>
  <c r="D24" i="211"/>
  <c r="C24" i="211"/>
  <c r="B24" i="211"/>
  <c r="G23" i="211"/>
  <c r="F23" i="211"/>
  <c r="E23" i="211"/>
  <c r="D23" i="211"/>
  <c r="C23" i="211"/>
  <c r="B23" i="211"/>
  <c r="G22" i="211"/>
  <c r="F22" i="211"/>
  <c r="E22" i="211"/>
  <c r="D22" i="211"/>
  <c r="C22" i="211"/>
  <c r="B22" i="211"/>
  <c r="E21" i="211"/>
  <c r="D21" i="211"/>
  <c r="C21" i="211"/>
  <c r="B21" i="211"/>
  <c r="E20" i="211"/>
  <c r="D20" i="211"/>
  <c r="C20" i="211"/>
  <c r="B20" i="211"/>
  <c r="E19" i="211"/>
  <c r="D19" i="211"/>
  <c r="C19" i="211"/>
  <c r="B19" i="211"/>
  <c r="C18" i="211"/>
  <c r="B18" i="211"/>
  <c r="C17" i="211"/>
  <c r="B17" i="211"/>
  <c r="C16" i="211"/>
  <c r="J29" i="211" s="1"/>
  <c r="B16" i="211"/>
  <c r="I29" i="211" s="1"/>
  <c r="A2" i="211"/>
  <c r="A1" i="211"/>
  <c r="A22" i="208"/>
  <c r="A31" i="208" s="1"/>
  <c r="A19" i="208"/>
  <c r="A30" i="208" s="1"/>
  <c r="A16" i="208"/>
  <c r="D12" i="208" s="1"/>
  <c r="A13" i="208"/>
  <c r="B12" i="208"/>
  <c r="B4" i="208"/>
  <c r="B3" i="208"/>
  <c r="H32" i="208"/>
  <c r="F32" i="208"/>
  <c r="D32" i="208"/>
  <c r="B32" i="208"/>
  <c r="J28" i="208"/>
  <c r="I28" i="208"/>
  <c r="K28" i="208" s="1"/>
  <c r="K32" i="208" s="1"/>
  <c r="G24" i="208"/>
  <c r="F24" i="208"/>
  <c r="E24" i="208"/>
  <c r="D24" i="208"/>
  <c r="C24" i="208"/>
  <c r="B24" i="208"/>
  <c r="G23" i="208"/>
  <c r="F23" i="208"/>
  <c r="E23" i="208"/>
  <c r="D23" i="208"/>
  <c r="C23" i="208"/>
  <c r="B23" i="208"/>
  <c r="G22" i="208"/>
  <c r="F22" i="208"/>
  <c r="E22" i="208"/>
  <c r="D22" i="208"/>
  <c r="C22" i="208"/>
  <c r="J31" i="208"/>
  <c r="B22" i="208"/>
  <c r="E21" i="208"/>
  <c r="D21" i="208"/>
  <c r="C21" i="208"/>
  <c r="B21" i="208"/>
  <c r="E20" i="208"/>
  <c r="D20" i="208"/>
  <c r="C20" i="208"/>
  <c r="J30" i="208" s="1"/>
  <c r="B20" i="208"/>
  <c r="E19" i="208"/>
  <c r="D19" i="208"/>
  <c r="C19" i="208"/>
  <c r="B19" i="208"/>
  <c r="I30" i="208" s="1"/>
  <c r="C18" i="208"/>
  <c r="B18" i="208"/>
  <c r="C17" i="208"/>
  <c r="B17" i="208"/>
  <c r="C16" i="208"/>
  <c r="B16" i="208"/>
  <c r="I29" i="208"/>
  <c r="A2" i="208"/>
  <c r="A1" i="208"/>
  <c r="A22" i="205"/>
  <c r="A31" i="205" s="1"/>
  <c r="A19" i="205"/>
  <c r="F12" i="205"/>
  <c r="A16" i="205"/>
  <c r="F39" i="205" s="1"/>
  <c r="A13" i="205"/>
  <c r="A28" i="205" s="1"/>
  <c r="B4" i="205"/>
  <c r="B3" i="205"/>
  <c r="H32" i="205"/>
  <c r="F32" i="205"/>
  <c r="D32" i="205"/>
  <c r="B32" i="205"/>
  <c r="J28" i="205"/>
  <c r="I28" i="205"/>
  <c r="G24" i="205"/>
  <c r="F24" i="205"/>
  <c r="E24" i="205"/>
  <c r="D24" i="205"/>
  <c r="C24" i="205"/>
  <c r="B24" i="205"/>
  <c r="G23" i="205"/>
  <c r="F23" i="205"/>
  <c r="E23" i="205"/>
  <c r="D23" i="205"/>
  <c r="C23" i="205"/>
  <c r="B23" i="205"/>
  <c r="G22" i="205"/>
  <c r="F22" i="205"/>
  <c r="E22" i="205"/>
  <c r="D22" i="205"/>
  <c r="C22" i="205"/>
  <c r="J31" i="205" s="1"/>
  <c r="K31" i="205" s="1"/>
  <c r="B22" i="205"/>
  <c r="I31" i="205"/>
  <c r="E21" i="205"/>
  <c r="D21" i="205"/>
  <c r="C21" i="205"/>
  <c r="B21" i="205"/>
  <c r="E20" i="205"/>
  <c r="D20" i="205"/>
  <c r="C20" i="205"/>
  <c r="B20" i="205"/>
  <c r="E19" i="205"/>
  <c r="D19" i="205"/>
  <c r="C19" i="205"/>
  <c r="J30" i="205" s="1"/>
  <c r="B19" i="205"/>
  <c r="I30" i="205" s="1"/>
  <c r="C18" i="205"/>
  <c r="B18" i="205"/>
  <c r="C17" i="205"/>
  <c r="B17" i="205"/>
  <c r="C16" i="205"/>
  <c r="B16" i="205"/>
  <c r="I29" i="205" s="1"/>
  <c r="B5" i="205"/>
  <c r="A2" i="205"/>
  <c r="A1" i="205"/>
  <c r="A22" i="148"/>
  <c r="A31" i="148"/>
  <c r="A19" i="148"/>
  <c r="F12" i="148"/>
  <c r="A16" i="148"/>
  <c r="A29" i="148" s="1"/>
  <c r="A13" i="148"/>
  <c r="F36" i="148"/>
  <c r="B4" i="148"/>
  <c r="B3" i="148"/>
  <c r="H32" i="148"/>
  <c r="F32" i="148"/>
  <c r="D32" i="148"/>
  <c r="B32" i="148"/>
  <c r="J28" i="148"/>
  <c r="I28" i="148"/>
  <c r="G24" i="148"/>
  <c r="F24" i="148"/>
  <c r="E24" i="148"/>
  <c r="D24" i="148"/>
  <c r="C24" i="148"/>
  <c r="B24" i="148"/>
  <c r="G23" i="148"/>
  <c r="F23" i="148"/>
  <c r="E23" i="148"/>
  <c r="D23" i="148"/>
  <c r="C23" i="148"/>
  <c r="B23" i="148"/>
  <c r="G22" i="148"/>
  <c r="F22" i="148"/>
  <c r="E22" i="148"/>
  <c r="D22" i="148"/>
  <c r="C22" i="148"/>
  <c r="B22" i="148"/>
  <c r="E21" i="148"/>
  <c r="D21" i="148"/>
  <c r="C21" i="148"/>
  <c r="B21" i="148"/>
  <c r="E20" i="148"/>
  <c r="D20" i="148"/>
  <c r="C20" i="148"/>
  <c r="B20" i="148"/>
  <c r="E19" i="148"/>
  <c r="D19" i="148"/>
  <c r="C19" i="148"/>
  <c r="B19" i="148"/>
  <c r="C18" i="148"/>
  <c r="B18" i="148"/>
  <c r="C17" i="148"/>
  <c r="B17" i="148"/>
  <c r="C16" i="148"/>
  <c r="J29" i="148" s="1"/>
  <c r="B16" i="148"/>
  <c r="I29" i="148" s="1"/>
  <c r="B5" i="148"/>
  <c r="A2" i="148"/>
  <c r="A1" i="148"/>
  <c r="A22" i="147"/>
  <c r="D36" i="147"/>
  <c r="A19" i="147"/>
  <c r="A30" i="147"/>
  <c r="A16" i="147"/>
  <c r="A29" i="147" s="1"/>
  <c r="A13" i="147"/>
  <c r="B40" i="147"/>
  <c r="B4" i="147"/>
  <c r="B3" i="147"/>
  <c r="H32" i="147"/>
  <c r="F32" i="147"/>
  <c r="D32" i="147"/>
  <c r="B32" i="147"/>
  <c r="J28" i="147"/>
  <c r="I28" i="147"/>
  <c r="G24" i="147"/>
  <c r="F24" i="147"/>
  <c r="E24" i="147"/>
  <c r="D24" i="147"/>
  <c r="C24" i="147"/>
  <c r="B24" i="147"/>
  <c r="G23" i="147"/>
  <c r="F23" i="147"/>
  <c r="E23" i="147"/>
  <c r="D23" i="147"/>
  <c r="C23" i="147"/>
  <c r="B23" i="147"/>
  <c r="G22" i="147"/>
  <c r="F22" i="147"/>
  <c r="E22" i="147"/>
  <c r="D22" i="147"/>
  <c r="C22" i="147"/>
  <c r="B22" i="147"/>
  <c r="E21" i="147"/>
  <c r="D21" i="147"/>
  <c r="C21" i="147"/>
  <c r="B21" i="147"/>
  <c r="E20" i="147"/>
  <c r="D20" i="147"/>
  <c r="C20" i="147"/>
  <c r="B20" i="147"/>
  <c r="E19" i="147"/>
  <c r="D19" i="147"/>
  <c r="C19" i="147"/>
  <c r="B19" i="147"/>
  <c r="C18" i="147"/>
  <c r="J29" i="147" s="1"/>
  <c r="B18" i="147"/>
  <c r="C17" i="147"/>
  <c r="B17" i="147"/>
  <c r="C16" i="147"/>
  <c r="B16" i="147"/>
  <c r="I29" i="147" s="1"/>
  <c r="B5" i="147"/>
  <c r="A2" i="147"/>
  <c r="A1" i="147"/>
  <c r="A22" i="188"/>
  <c r="A31" i="188"/>
  <c r="D37" i="188"/>
  <c r="A19" i="188"/>
  <c r="F12" i="188" s="1"/>
  <c r="A16" i="188"/>
  <c r="D12" i="188" s="1"/>
  <c r="A13" i="188"/>
  <c r="A28" i="188" s="1"/>
  <c r="B4" i="188"/>
  <c r="B3" i="188"/>
  <c r="H32" i="188"/>
  <c r="F32" i="188"/>
  <c r="D32" i="188"/>
  <c r="B32" i="188"/>
  <c r="J28" i="188"/>
  <c r="I28" i="188"/>
  <c r="G24" i="188"/>
  <c r="F24" i="188"/>
  <c r="E24" i="188"/>
  <c r="D24" i="188"/>
  <c r="C24" i="188"/>
  <c r="B24" i="188"/>
  <c r="G23" i="188"/>
  <c r="F23" i="188"/>
  <c r="E23" i="188"/>
  <c r="D23" i="188"/>
  <c r="C23" i="188"/>
  <c r="B23" i="188"/>
  <c r="G22" i="188"/>
  <c r="F22" i="188"/>
  <c r="E22" i="188"/>
  <c r="D22" i="188"/>
  <c r="C22" i="188"/>
  <c r="B22" i="188"/>
  <c r="E21" i="188"/>
  <c r="D21" i="188"/>
  <c r="C21" i="188"/>
  <c r="B21" i="188"/>
  <c r="E20" i="188"/>
  <c r="D20" i="188"/>
  <c r="C20" i="188"/>
  <c r="B20" i="188"/>
  <c r="E19" i="188"/>
  <c r="D19" i="188"/>
  <c r="C19" i="188"/>
  <c r="B19" i="188"/>
  <c r="C18" i="188"/>
  <c r="J29" i="188" s="1"/>
  <c r="J32" i="188" s="1"/>
  <c r="B18" i="188"/>
  <c r="C17" i="188"/>
  <c r="B17" i="188"/>
  <c r="C16" i="188"/>
  <c r="B16" i="188"/>
  <c r="B5" i="188"/>
  <c r="A2" i="188"/>
  <c r="A1" i="188"/>
  <c r="A22" i="160"/>
  <c r="D36" i="160"/>
  <c r="A19" i="160"/>
  <c r="A30" i="160"/>
  <c r="A16" i="160"/>
  <c r="F39" i="160"/>
  <c r="A13" i="160"/>
  <c r="A28" i="160" s="1"/>
  <c r="B4" i="160"/>
  <c r="B3" i="160"/>
  <c r="H32" i="160"/>
  <c r="F32" i="160"/>
  <c r="D32" i="160"/>
  <c r="B32" i="160"/>
  <c r="J28" i="160"/>
  <c r="I28" i="160"/>
  <c r="G24" i="160"/>
  <c r="F24" i="160"/>
  <c r="E24" i="160"/>
  <c r="D24" i="160"/>
  <c r="C24" i="160"/>
  <c r="B24" i="160"/>
  <c r="G23" i="160"/>
  <c r="F23" i="160"/>
  <c r="E23" i="160"/>
  <c r="D23" i="160"/>
  <c r="C23" i="160"/>
  <c r="B23" i="160"/>
  <c r="I31" i="160" s="1"/>
  <c r="G22" i="160"/>
  <c r="F22" i="160"/>
  <c r="E22" i="160"/>
  <c r="D22" i="160"/>
  <c r="C22" i="160"/>
  <c r="B22" i="160"/>
  <c r="E21" i="160"/>
  <c r="D21" i="160"/>
  <c r="C21" i="160"/>
  <c r="B21" i="160"/>
  <c r="E20" i="160"/>
  <c r="D20" i="160"/>
  <c r="C20" i="160"/>
  <c r="B20" i="160"/>
  <c r="E19" i="160"/>
  <c r="D19" i="160"/>
  <c r="C19" i="160"/>
  <c r="B19" i="160"/>
  <c r="C18" i="160"/>
  <c r="B18" i="160"/>
  <c r="C17" i="160"/>
  <c r="B17" i="160"/>
  <c r="C16" i="160"/>
  <c r="J29" i="160" s="1"/>
  <c r="B16" i="160"/>
  <c r="I29" i="160"/>
  <c r="B5" i="160"/>
  <c r="A2" i="160"/>
  <c r="A1" i="160"/>
  <c r="K28" i="188"/>
  <c r="I29" i="188"/>
  <c r="I32" i="208"/>
  <c r="J29" i="205"/>
  <c r="J32" i="205" s="1"/>
  <c r="K28" i="205"/>
  <c r="J29" i="208"/>
  <c r="I31" i="208"/>
  <c r="K31" i="208" s="1"/>
  <c r="K29" i="208"/>
  <c r="J32" i="208"/>
  <c r="H12" i="205"/>
  <c r="A29" i="208"/>
  <c r="D40" i="208"/>
  <c r="D36" i="205"/>
  <c r="F40" i="205"/>
  <c r="F12" i="145"/>
  <c r="F36" i="208"/>
  <c r="D36" i="148"/>
  <c r="A28" i="208"/>
  <c r="F38" i="208" s="1"/>
  <c r="F39" i="208"/>
  <c r="F12" i="206"/>
  <c r="A29" i="206"/>
  <c r="D40" i="206" s="1"/>
  <c r="B31" i="244"/>
  <c r="D36" i="247"/>
  <c r="F36" i="145"/>
  <c r="A28" i="145"/>
  <c r="B37" i="145"/>
  <c r="B35" i="208"/>
  <c r="B32" i="198"/>
  <c r="D31" i="248"/>
  <c r="F31" i="248"/>
  <c r="B32" i="248"/>
  <c r="A26" i="248"/>
  <c r="B12" i="248"/>
  <c r="A25" i="248"/>
  <c r="F32" i="248"/>
  <c r="D12" i="248"/>
  <c r="B33" i="248"/>
  <c r="K28" i="249"/>
  <c r="B36" i="249"/>
  <c r="B12" i="249"/>
  <c r="A29" i="249"/>
  <c r="A31" i="249"/>
  <c r="D37" i="249" s="1"/>
  <c r="F36" i="249"/>
  <c r="D12" i="249"/>
  <c r="F39" i="249"/>
  <c r="F12" i="249"/>
  <c r="B40" i="249"/>
  <c r="F12" i="244"/>
  <c r="A26" i="244"/>
  <c r="D31" i="244"/>
  <c r="D32" i="244"/>
  <c r="A25" i="244"/>
  <c r="A27" i="244"/>
  <c r="F32" i="244"/>
  <c r="B33" i="244"/>
  <c r="H12" i="247"/>
  <c r="A31" i="247"/>
  <c r="D39" i="247" s="1"/>
  <c r="D37" i="247"/>
  <c r="B12" i="247"/>
  <c r="A28" i="247"/>
  <c r="F38" i="247" s="1"/>
  <c r="F35" i="247"/>
  <c r="F12" i="247"/>
  <c r="B40" i="247"/>
  <c r="F33" i="198"/>
  <c r="D12" i="198"/>
  <c r="A26" i="198"/>
  <c r="D31" i="198"/>
  <c r="F31" i="198"/>
  <c r="D32" i="198"/>
  <c r="F12" i="198"/>
  <c r="A30" i="205"/>
  <c r="B39" i="205"/>
  <c r="B12" i="160"/>
  <c r="B36" i="206"/>
  <c r="B37" i="208"/>
  <c r="B40" i="208"/>
  <c r="B36" i="160"/>
  <c r="D12" i="206"/>
  <c r="F35" i="208"/>
  <c r="D12" i="158"/>
  <c r="D12" i="147"/>
  <c r="F35" i="206"/>
  <c r="B36" i="208"/>
  <c r="F40" i="148"/>
  <c r="F36" i="147"/>
  <c r="F35" i="160"/>
  <c r="A31" i="206"/>
  <c r="D37" i="206"/>
  <c r="B12" i="145"/>
  <c r="H12" i="148"/>
  <c r="B31" i="158"/>
  <c r="A28" i="146"/>
  <c r="B37" i="146" s="1"/>
  <c r="F12" i="147"/>
  <c r="B12" i="146"/>
  <c r="H12" i="188"/>
  <c r="B35" i="145"/>
  <c r="B40" i="146"/>
  <c r="F39" i="145"/>
  <c r="B40" i="211"/>
  <c r="F36" i="160"/>
  <c r="B12" i="211"/>
  <c r="B40" i="160"/>
  <c r="F36" i="211"/>
  <c r="D35" i="205"/>
  <c r="D38" i="205"/>
  <c r="A28" i="206"/>
  <c r="D36" i="211"/>
  <c r="F40" i="208"/>
  <c r="H12" i="160"/>
  <c r="D36" i="208"/>
  <c r="B40" i="148"/>
  <c r="B40" i="188"/>
  <c r="H12" i="208"/>
  <c r="A30" i="188"/>
  <c r="F37" i="188" s="1"/>
  <c r="F40" i="188"/>
  <c r="F36" i="206"/>
  <c r="F12" i="208"/>
  <c r="A31" i="160"/>
  <c r="F36" i="188"/>
  <c r="D36" i="188"/>
  <c r="F40" i="160"/>
  <c r="F39" i="147"/>
  <c r="B36" i="146"/>
  <c r="B36" i="147"/>
  <c r="D12" i="146"/>
  <c r="D31" i="158"/>
  <c r="D12" i="160"/>
  <c r="B40" i="206"/>
  <c r="A27" i="158"/>
  <c r="F35" i="146"/>
  <c r="F33" i="158"/>
  <c r="F35" i="147"/>
  <c r="A29" i="160"/>
  <c r="D40" i="160"/>
  <c r="B12" i="188"/>
  <c r="F39" i="146"/>
  <c r="F12" i="158"/>
  <c r="F37" i="205"/>
  <c r="F38" i="145"/>
  <c r="B38" i="249"/>
  <c r="D40" i="249"/>
  <c r="D37" i="160"/>
  <c r="D39" i="160"/>
  <c r="B35" i="206"/>
  <c r="F38" i="206"/>
  <c r="B37" i="206"/>
  <c r="D38" i="188"/>
  <c r="D35" i="188"/>
  <c r="B39" i="188"/>
  <c r="B38" i="160"/>
  <c r="F38" i="211"/>
  <c r="B37" i="211"/>
  <c r="B35" i="211"/>
  <c r="D12" i="148"/>
  <c r="B32" i="244"/>
  <c r="B36" i="205"/>
  <c r="F40" i="146"/>
  <c r="D32" i="248"/>
  <c r="F40" i="147"/>
  <c r="A30" i="146"/>
  <c r="D33" i="159"/>
  <c r="D36" i="146"/>
  <c r="A31" i="146"/>
  <c r="B40" i="205"/>
  <c r="H12" i="145"/>
  <c r="F39" i="188"/>
  <c r="A29" i="205"/>
  <c r="B38" i="205" s="1"/>
  <c r="H12" i="206"/>
  <c r="D33" i="244"/>
  <c r="F40" i="246"/>
  <c r="F40" i="211"/>
  <c r="B12" i="158"/>
  <c r="B12" i="205"/>
  <c r="F35" i="205"/>
  <c r="D12" i="247"/>
  <c r="D39" i="206"/>
  <c r="B36" i="148"/>
  <c r="F35" i="148"/>
  <c r="F32" i="158"/>
  <c r="D36" i="145"/>
  <c r="F36" i="205"/>
  <c r="D12" i="205"/>
  <c r="F39" i="246"/>
  <c r="B33" i="158"/>
  <c r="D36" i="206"/>
  <c r="A29" i="247"/>
  <c r="F31" i="244"/>
  <c r="F35" i="188"/>
  <c r="F39" i="148"/>
  <c r="A31" i="145"/>
  <c r="A29" i="188"/>
  <c r="B38" i="188" s="1"/>
  <c r="A31" i="211"/>
  <c r="H12" i="147"/>
  <c r="B36" i="247"/>
  <c r="A27" i="248"/>
  <c r="F12" i="248"/>
  <c r="A31" i="147"/>
  <c r="D39" i="147" s="1"/>
  <c r="B36" i="188"/>
  <c r="A25" i="199"/>
  <c r="F31" i="159"/>
  <c r="B32" i="159"/>
  <c r="D32" i="159"/>
  <c r="B12" i="159"/>
  <c r="A25" i="159"/>
  <c r="F32" i="159"/>
  <c r="D12" i="159"/>
  <c r="B33" i="159"/>
  <c r="F12" i="159"/>
  <c r="B12" i="148"/>
  <c r="A28" i="148"/>
  <c r="B35" i="148" s="1"/>
  <c r="B12" i="147"/>
  <c r="A28" i="147"/>
  <c r="B35" i="147" s="1"/>
  <c r="A30" i="148"/>
  <c r="F37" i="147"/>
  <c r="D35" i="147"/>
  <c r="F35" i="246"/>
  <c r="B36" i="246"/>
  <c r="B12" i="246"/>
  <c r="A29" i="246"/>
  <c r="A31" i="246"/>
  <c r="F36" i="246"/>
  <c r="F12" i="246"/>
  <c r="B40" i="246"/>
  <c r="D31" i="199"/>
  <c r="F33" i="199"/>
  <c r="A27" i="199"/>
  <c r="B12" i="199"/>
  <c r="F32" i="199"/>
  <c r="A26" i="199"/>
  <c r="F31" i="199"/>
  <c r="B32" i="199"/>
  <c r="D32" i="199"/>
  <c r="D12" i="199"/>
  <c r="B33" i="199"/>
  <c r="F35" i="211"/>
  <c r="B36" i="211"/>
  <c r="F39" i="211"/>
  <c r="A29" i="211"/>
  <c r="F37" i="162"/>
  <c r="D37" i="162" s="1"/>
  <c r="C42" i="162" s="1"/>
  <c r="B30" i="162" s="1"/>
  <c r="E18" i="195"/>
  <c r="B31" i="198"/>
  <c r="A25" i="198"/>
  <c r="F32" i="198"/>
  <c r="B12" i="198"/>
  <c r="F12" i="211"/>
  <c r="B38" i="208"/>
  <c r="D38" i="211"/>
  <c r="D35" i="211"/>
  <c r="B39" i="211"/>
  <c r="F37" i="211"/>
  <c r="D35" i="249"/>
  <c r="F37" i="249"/>
  <c r="D38" i="249"/>
  <c r="B39" i="249"/>
  <c r="D39" i="148"/>
  <c r="D37" i="148"/>
  <c r="B37" i="249"/>
  <c r="F38" i="249"/>
  <c r="B35" i="249"/>
  <c r="D38" i="160"/>
  <c r="B39" i="160"/>
  <c r="D35" i="160"/>
  <c r="F37" i="160"/>
  <c r="B39" i="147"/>
  <c r="D12" i="145"/>
  <c r="D38" i="147"/>
  <c r="B37" i="247"/>
  <c r="H12" i="249"/>
  <c r="B35" i="247"/>
  <c r="F40" i="249"/>
  <c r="A29" i="145"/>
  <c r="A26" i="158"/>
  <c r="F12" i="160"/>
  <c r="D39" i="249"/>
  <c r="B32" i="158"/>
  <c r="D39" i="188"/>
  <c r="D33" i="158"/>
  <c r="F35" i="145"/>
  <c r="D39" i="145"/>
  <c r="D37" i="145"/>
  <c r="D39" i="146"/>
  <c r="D37" i="146"/>
  <c r="D40" i="247"/>
  <c r="B38" i="247"/>
  <c r="D39" i="211"/>
  <c r="D37" i="211"/>
  <c r="F37" i="146"/>
  <c r="D38" i="146"/>
  <c r="B39" i="146"/>
  <c r="D35" i="146"/>
  <c r="B37" i="148"/>
  <c r="F38" i="148"/>
  <c r="F37" i="148"/>
  <c r="D35" i="148"/>
  <c r="D38" i="148"/>
  <c r="B39" i="148"/>
  <c r="B38" i="246"/>
  <c r="D40" i="246"/>
  <c r="D37" i="246"/>
  <c r="D39" i="246"/>
  <c r="D40" i="211"/>
  <c r="B38" i="211"/>
  <c r="E42" i="195"/>
  <c r="C18" i="195"/>
  <c r="C42" i="195" s="1"/>
  <c r="B30" i="195" s="1"/>
  <c r="B38" i="145"/>
  <c r="D40" i="145"/>
  <c r="J26" i="159" l="1"/>
  <c r="J28" i="159" s="1"/>
  <c r="I26" i="159"/>
  <c r="K28" i="147"/>
  <c r="J31" i="147"/>
  <c r="I31" i="249"/>
  <c r="J31" i="249"/>
  <c r="K31" i="249" s="1"/>
  <c r="K28" i="148"/>
  <c r="I27" i="159"/>
  <c r="I31" i="148"/>
  <c r="J31" i="148"/>
  <c r="I31" i="147"/>
  <c r="K31" i="147" s="1"/>
  <c r="I31" i="247"/>
  <c r="K31" i="247" s="1"/>
  <c r="J32" i="247"/>
  <c r="K28" i="247"/>
  <c r="I30" i="247"/>
  <c r="J30" i="247"/>
  <c r="J31" i="211"/>
  <c r="J32" i="211"/>
  <c r="I31" i="211"/>
  <c r="K31" i="211" s="1"/>
  <c r="I30" i="211"/>
  <c r="K30" i="211" s="1"/>
  <c r="J30" i="211"/>
  <c r="I26" i="199"/>
  <c r="J26" i="199"/>
  <c r="J28" i="199" s="1"/>
  <c r="K25" i="199"/>
  <c r="K29" i="188"/>
  <c r="I31" i="188"/>
  <c r="J31" i="188"/>
  <c r="J31" i="160"/>
  <c r="K31" i="160" s="1"/>
  <c r="K25" i="159"/>
  <c r="J27" i="159"/>
  <c r="K27" i="159" s="1"/>
  <c r="I30" i="148"/>
  <c r="J32" i="148"/>
  <c r="J30" i="148"/>
  <c r="I30" i="147"/>
  <c r="J30" i="147"/>
  <c r="J32" i="147"/>
  <c r="I30" i="160"/>
  <c r="J32" i="160"/>
  <c r="K28" i="160"/>
  <c r="J30" i="160"/>
  <c r="K30" i="160" s="1"/>
  <c r="I30" i="188"/>
  <c r="K32" i="188"/>
  <c r="J30" i="188"/>
  <c r="J30" i="249"/>
  <c r="K30" i="249" s="1"/>
  <c r="K31" i="145"/>
  <c r="I32" i="206"/>
  <c r="K29" i="206"/>
  <c r="K31" i="206"/>
  <c r="K27" i="248"/>
  <c r="K27" i="199"/>
  <c r="B37" i="205"/>
  <c r="B35" i="205"/>
  <c r="F38" i="205"/>
  <c r="F37" i="208"/>
  <c r="B39" i="208"/>
  <c r="D38" i="208"/>
  <c r="D35" i="208"/>
  <c r="B35" i="246"/>
  <c r="B37" i="246"/>
  <c r="F38" i="246"/>
  <c r="K30" i="205"/>
  <c r="D37" i="208"/>
  <c r="D39" i="208"/>
  <c r="I28" i="248"/>
  <c r="K26" i="248"/>
  <c r="K28" i="248" s="1"/>
  <c r="K26" i="199"/>
  <c r="I28" i="199"/>
  <c r="B37" i="188"/>
  <c r="F38" i="188"/>
  <c r="B35" i="188"/>
  <c r="I32" i="146"/>
  <c r="K29" i="146"/>
  <c r="K32" i="146" s="1"/>
  <c r="I32" i="249"/>
  <c r="K29" i="249"/>
  <c r="K32" i="249" s="1"/>
  <c r="K29" i="246"/>
  <c r="I32" i="246"/>
  <c r="K29" i="205"/>
  <c r="K32" i="205" s="1"/>
  <c r="I32" i="205"/>
  <c r="I28" i="244"/>
  <c r="K26" i="244"/>
  <c r="G18" i="162"/>
  <c r="H30" i="162" s="1"/>
  <c r="F23" i="162"/>
  <c r="D23" i="162" s="1"/>
  <c r="C18" i="162" s="1"/>
  <c r="D35" i="246"/>
  <c r="F37" i="246"/>
  <c r="B39" i="246"/>
  <c r="D38" i="246"/>
  <c r="B37" i="160"/>
  <c r="B35" i="160"/>
  <c r="F38" i="160"/>
  <c r="B38" i="148"/>
  <c r="D40" i="148"/>
  <c r="K28" i="158"/>
  <c r="K26" i="159"/>
  <c r="I28" i="159"/>
  <c r="I32" i="148"/>
  <c r="K29" i="148"/>
  <c r="K32" i="148" s="1"/>
  <c r="D37" i="205"/>
  <c r="D39" i="205"/>
  <c r="F37" i="145"/>
  <c r="B39" i="145"/>
  <c r="D35" i="145"/>
  <c r="D38" i="145"/>
  <c r="I28" i="198"/>
  <c r="K26" i="198"/>
  <c r="K28" i="198" s="1"/>
  <c r="B39" i="206"/>
  <c r="D38" i="206"/>
  <c r="F37" i="206"/>
  <c r="D35" i="206"/>
  <c r="I32" i="147"/>
  <c r="K29" i="147"/>
  <c r="K32" i="147" s="1"/>
  <c r="D40" i="147"/>
  <c r="B38" i="147"/>
  <c r="I32" i="211"/>
  <c r="K29" i="211"/>
  <c r="K29" i="247"/>
  <c r="I32" i="247"/>
  <c r="K29" i="160"/>
  <c r="K30" i="208"/>
  <c r="D40" i="146"/>
  <c r="B38" i="146"/>
  <c r="K29" i="145"/>
  <c r="K32" i="145" s="1"/>
  <c r="I32" i="145"/>
  <c r="D35" i="247"/>
  <c r="F37" i="247"/>
  <c r="B39" i="247"/>
  <c r="D38" i="247"/>
  <c r="K32" i="246"/>
  <c r="B38" i="206"/>
  <c r="K28" i="211"/>
  <c r="J32" i="145"/>
  <c r="D37" i="147"/>
  <c r="D40" i="188"/>
  <c r="I32" i="160"/>
  <c r="K28" i="206"/>
  <c r="K32" i="206" s="1"/>
  <c r="F30" i="195"/>
  <c r="I32" i="188"/>
  <c r="F33" i="159"/>
  <c r="B37" i="147"/>
  <c r="D40" i="205"/>
  <c r="B35" i="146"/>
  <c r="K25" i="244"/>
  <c r="F38" i="147"/>
  <c r="F38" i="146"/>
  <c r="K30" i="188" l="1"/>
  <c r="K32" i="160"/>
  <c r="K28" i="159"/>
  <c r="K31" i="188"/>
  <c r="K31" i="148"/>
  <c r="K30" i="247"/>
  <c r="K32" i="247"/>
  <c r="K32" i="211"/>
  <c r="K28" i="199"/>
  <c r="K30" i="148"/>
  <c r="K30" i="147"/>
  <c r="K28" i="244"/>
</calcChain>
</file>

<file path=xl/sharedStrings.xml><?xml version="1.0" encoding="utf-8"?>
<sst xmlns="http://schemas.openxmlformats.org/spreadsheetml/2006/main" count="1130" uniqueCount="298">
  <si>
    <t>POOL A</t>
  </si>
  <si>
    <t>POOL B</t>
  </si>
  <si>
    <t>POOL C</t>
  </si>
  <si>
    <t>POOL D</t>
  </si>
  <si>
    <t>Location:</t>
  </si>
  <si>
    <t>Division:</t>
  </si>
  <si>
    <t>Team Name</t>
  </si>
  <si>
    <t>Seed</t>
  </si>
  <si>
    <t>Rank</t>
  </si>
  <si>
    <t>GAMES</t>
  </si>
  <si>
    <t>MATCHES</t>
  </si>
  <si>
    <t>POINTS</t>
  </si>
  <si>
    <t>Won</t>
  </si>
  <si>
    <t>Lost</t>
  </si>
  <si>
    <t>For</t>
  </si>
  <si>
    <t>Against</t>
  </si>
  <si>
    <t>+/-</t>
  </si>
  <si>
    <t>Playing Team</t>
  </si>
  <si>
    <t>Officiating Team</t>
  </si>
  <si>
    <t>Match #1</t>
  </si>
  <si>
    <t>Match #2</t>
  </si>
  <si>
    <t>Match #3</t>
  </si>
  <si>
    <t>POOL:</t>
  </si>
  <si>
    <t>COURT:</t>
  </si>
  <si>
    <t>Match #4</t>
  </si>
  <si>
    <t>Match #5</t>
  </si>
  <si>
    <t>Match #6</t>
  </si>
  <si>
    <t>A</t>
  </si>
  <si>
    <t>B</t>
  </si>
  <si>
    <t>C</t>
  </si>
  <si>
    <t>D</t>
  </si>
  <si>
    <t>A1</t>
  </si>
  <si>
    <t>B1</t>
  </si>
  <si>
    <t>B2</t>
  </si>
  <si>
    <t>C2</t>
  </si>
  <si>
    <t>D1</t>
  </si>
  <si>
    <t>C1</t>
  </si>
  <si>
    <t>D2</t>
  </si>
  <si>
    <t>A2</t>
  </si>
  <si>
    <t>A3</t>
  </si>
  <si>
    <t>B3</t>
  </si>
  <si>
    <t>All Bracket Play Matches are 2 games to 25 (no cap) with a 3rd game to 15 (no cap) if needed.</t>
  </si>
  <si>
    <t>&amp;</t>
  </si>
  <si>
    <t>GOLD &amp; SILVER Brackets</t>
  </si>
  <si>
    <t>Silver</t>
  </si>
  <si>
    <t>Gold</t>
  </si>
  <si>
    <t>Champions</t>
  </si>
  <si>
    <t>Bronze</t>
  </si>
  <si>
    <t>Consolation</t>
  </si>
  <si>
    <t>M3) 9:00 AM</t>
  </si>
  <si>
    <t>M4) 9:00 AM</t>
  </si>
  <si>
    <t>M5) 10:00 AM</t>
  </si>
  <si>
    <t>M6) 10:00 AM</t>
  </si>
  <si>
    <t>M7) 11:00 AM</t>
  </si>
  <si>
    <t>M8) 11:00 AM</t>
  </si>
  <si>
    <t>loser M7 refs</t>
  </si>
  <si>
    <t>loser M1 refs</t>
  </si>
  <si>
    <t>loser M2 refs</t>
  </si>
  <si>
    <t>loser M3 refs</t>
  </si>
  <si>
    <t>loser M5 refs</t>
  </si>
  <si>
    <t>loser M4 refs</t>
  </si>
  <si>
    <t>loser M6 refs</t>
  </si>
  <si>
    <t>= These teams must officiate a match before they play their scheduled match.  Please watch the schedule closely.</t>
  </si>
  <si>
    <t>M1) 8:00 AM</t>
  </si>
  <si>
    <t>M2) 8:00 AM</t>
  </si>
  <si>
    <t>M9) 12:00 PM</t>
  </si>
  <si>
    <t>B4</t>
  </si>
  <si>
    <t>A4</t>
  </si>
  <si>
    <t>M10) 12:00 PM</t>
  </si>
  <si>
    <t>loser of M1 refs</t>
  </si>
  <si>
    <t>D2 refs</t>
  </si>
  <si>
    <t>C2 refs</t>
  </si>
  <si>
    <t>loser M12 refs</t>
  </si>
  <si>
    <t>BRONZE &amp; CONSOLATION Brackets</t>
  </si>
  <si>
    <t>D3</t>
  </si>
  <si>
    <t>C3</t>
  </si>
  <si>
    <t>D4</t>
  </si>
  <si>
    <t>C4</t>
  </si>
  <si>
    <t>POOL E</t>
  </si>
  <si>
    <t>M11) 1:00 PM</t>
  </si>
  <si>
    <t>E</t>
  </si>
  <si>
    <t>M12) 1:00 PM</t>
  </si>
  <si>
    <t>E1</t>
  </si>
  <si>
    <t>loser of M5 refs</t>
  </si>
  <si>
    <t>M14) 2:00 PM</t>
  </si>
  <si>
    <t>E2</t>
  </si>
  <si>
    <t>loser of M4 refs</t>
  </si>
  <si>
    <t>E3</t>
  </si>
  <si>
    <t>E4</t>
  </si>
  <si>
    <t>loser M11 refs</t>
  </si>
  <si>
    <t>C4 refs</t>
  </si>
  <si>
    <t>AM Pool - 8:00am Start</t>
  </si>
  <si>
    <t>PM Pool - 2:30pm Start</t>
  </si>
  <si>
    <t xml:space="preserve"> </t>
  </si>
  <si>
    <t>POOL F</t>
  </si>
  <si>
    <t>F</t>
  </si>
  <si>
    <t>loser of M3 refs</t>
  </si>
  <si>
    <t>loser M14 refs</t>
  </si>
  <si>
    <t>loser M13 refs</t>
  </si>
  <si>
    <t>loser of M6 refs</t>
  </si>
  <si>
    <t>loser of M8 refs</t>
  </si>
  <si>
    <t>Loser of M2 refs</t>
  </si>
  <si>
    <t>F1</t>
  </si>
  <si>
    <t>F2</t>
  </si>
  <si>
    <t>F3</t>
  </si>
  <si>
    <t>Division V</t>
  </si>
  <si>
    <t>Division III</t>
  </si>
  <si>
    <t>Pool Play Matches are 2 games to 25 (no cap)</t>
  </si>
  <si>
    <t>First &amp; Second Place teams in pool advance to the</t>
  </si>
  <si>
    <t>Third &amp; Fourth Place teams in pool advance to the</t>
  </si>
  <si>
    <t>A4 refs</t>
  </si>
  <si>
    <t>loser of M7 refs</t>
  </si>
  <si>
    <t>GOLD/SILVER Bracket</t>
  </si>
  <si>
    <t>BRONZE/CONSOLATION Bracket</t>
  </si>
  <si>
    <t>loser M9 refs</t>
  </si>
  <si>
    <t>Pool Play is 3 games to 25 (no cap).</t>
  </si>
  <si>
    <t>First &amp; Second  Place in pool advance to the</t>
  </si>
  <si>
    <t>Third Place team in pool advance to the</t>
  </si>
  <si>
    <t>loser M8 refs</t>
  </si>
  <si>
    <t>ARVC 16N2 Adidas</t>
  </si>
  <si>
    <t>ARVC 15N2 Adidas</t>
  </si>
  <si>
    <t>Bracket Play Begins Sunday at 8:00am</t>
  </si>
  <si>
    <t>M5) 11:00 AM</t>
  </si>
  <si>
    <t>Division IV</t>
  </si>
  <si>
    <t>NM Cactus 15/16 Black</t>
  </si>
  <si>
    <t>ARVC 14R1 Adidas</t>
  </si>
  <si>
    <t>ARVC 13R1 Adidas</t>
  </si>
  <si>
    <t>NNM Fusion 14</t>
  </si>
  <si>
    <t>NM Cactus 13 Black</t>
  </si>
  <si>
    <t>NM Cactus 14 Green</t>
  </si>
  <si>
    <t>M9) 1:00 PM</t>
  </si>
  <si>
    <t>M8) 12:00 PM</t>
  </si>
  <si>
    <t>M4) 11:00 AM</t>
  </si>
  <si>
    <t>M5) 12:00 PM</t>
  </si>
  <si>
    <t>M2) 9:00 AM</t>
  </si>
  <si>
    <t>M3) 10:00 AM</t>
  </si>
  <si>
    <t>M7) 12:00 PM</t>
  </si>
  <si>
    <t>M8) 1:00 PM</t>
  </si>
  <si>
    <t>A2 refs</t>
  </si>
  <si>
    <t>Presidente Picante</t>
  </si>
  <si>
    <t>F4</t>
  </si>
  <si>
    <t>M16) 3:00 PM</t>
  </si>
  <si>
    <t>M15) 3:00 PM</t>
  </si>
  <si>
    <t>M13) 2:00 PM</t>
  </si>
  <si>
    <t>FCVBC 14 Robin</t>
  </si>
  <si>
    <t>NM Cactus Clubhouse Ct. 8</t>
  </si>
  <si>
    <t>ARVC 14R2 Adidas</t>
  </si>
  <si>
    <t>F4 refs</t>
  </si>
  <si>
    <t>E4 refs</t>
  </si>
  <si>
    <t>loser of M12 refs</t>
  </si>
  <si>
    <t>loser of M9 refs</t>
  </si>
  <si>
    <t>2/15&amp;16/20</t>
  </si>
  <si>
    <t>Division I</t>
  </si>
  <si>
    <t>Division II</t>
  </si>
  <si>
    <t>POOL G</t>
  </si>
  <si>
    <t>G</t>
  </si>
  <si>
    <t>ARVC 16N1 Adidas</t>
  </si>
  <si>
    <t>SC Precision 17 Red</t>
  </si>
  <si>
    <t>E3VB 171</t>
  </si>
  <si>
    <t>NM Cactus 17 NTL</t>
  </si>
  <si>
    <t>NEVBC 18 Purple</t>
  </si>
  <si>
    <t>SC Precision 15 Red</t>
  </si>
  <si>
    <t>E3VB 16 Orange</t>
  </si>
  <si>
    <t>SF Storm 161 Thunderbolt</t>
  </si>
  <si>
    <t>E3VB 141</t>
  </si>
  <si>
    <t>HP Blockbusters 17</t>
  </si>
  <si>
    <t>FCVBC 15 Tani</t>
  </si>
  <si>
    <t>ARVC 14N2 Adidas</t>
  </si>
  <si>
    <t>NEVBC 18 White</t>
  </si>
  <si>
    <t>Outsiders 16</t>
  </si>
  <si>
    <t>EP True Grit BR 16</t>
  </si>
  <si>
    <t>Pagosa Peaks 17</t>
  </si>
  <si>
    <t>E3VB 16 Blue</t>
  </si>
  <si>
    <t>NNM Fusion 16</t>
  </si>
  <si>
    <t>SF Storm 151 Thunder</t>
  </si>
  <si>
    <t>Amarillo Xtreme 14 Triumph</t>
  </si>
  <si>
    <t>PBEVC Str8Smash 16</t>
  </si>
  <si>
    <t>NM Cactus 15 NTL</t>
  </si>
  <si>
    <t>NM Cactus 15 Green</t>
  </si>
  <si>
    <t>EP True Grit DO 14</t>
  </si>
  <si>
    <t>SF Storm 152 Avalanche</t>
  </si>
  <si>
    <t>E3VB 14 Excel</t>
  </si>
  <si>
    <t>ARVC 13N2 Adidas</t>
  </si>
  <si>
    <t>FCVBC 15 Haley</t>
  </si>
  <si>
    <t>SC Scorchers 15</t>
  </si>
  <si>
    <t>SF Storm 142 Rangers</t>
  </si>
  <si>
    <t>NM Cactus 14 NTL</t>
  </si>
  <si>
    <t>SF Storm 131 Sirens</t>
  </si>
  <si>
    <t>EP True Grit EB 13</t>
  </si>
  <si>
    <t>SF Storm 141 Tsunami</t>
  </si>
  <si>
    <t>DCVA/505 14R Spikers</t>
  </si>
  <si>
    <t>SF Storm 133 Spikers</t>
  </si>
  <si>
    <t>NEVBC 15 Purple</t>
  </si>
  <si>
    <t>DCVA/505 14R Fuego</t>
  </si>
  <si>
    <t>FCVBC 14 Lorraine</t>
  </si>
  <si>
    <t>HP Lady Diggers 14</t>
  </si>
  <si>
    <t>DCU 14 Diamonds</t>
  </si>
  <si>
    <t>Outsiders 14</t>
  </si>
  <si>
    <t>PBEVC Saints 13</t>
  </si>
  <si>
    <t>E3VB 14 Energize</t>
  </si>
  <si>
    <t>SF Storm 132 Pulse</t>
  </si>
  <si>
    <t>FCVBC 14 Ohiya</t>
  </si>
  <si>
    <t>E3VB 131</t>
  </si>
  <si>
    <t>FCVBC 13 Courtney</t>
  </si>
  <si>
    <t>ARVC 12R1 Adidas</t>
  </si>
  <si>
    <t>PBEVC Amped 13</t>
  </si>
  <si>
    <t>NM Cactus 12 Black</t>
  </si>
  <si>
    <t>DCVA/505 12R Thunder</t>
  </si>
  <si>
    <t>SF Storm 12 Hurricane</t>
  </si>
  <si>
    <t>ARVC 11N1 Adidas</t>
  </si>
  <si>
    <t>District 12 Sea Devils 12</t>
  </si>
  <si>
    <t>FCVBC 12 Jen</t>
  </si>
  <si>
    <t>SF Storm 11 Lightning</t>
  </si>
  <si>
    <t>NM Cactus 11/12 White</t>
  </si>
  <si>
    <t>E3VB 121</t>
  </si>
  <si>
    <t>FCVBC 11 Mandi</t>
  </si>
  <si>
    <t>loser M4</t>
  </si>
  <si>
    <t>winner M4 refs</t>
  </si>
  <si>
    <t>winner M3 refs</t>
  </si>
  <si>
    <t>loser M3</t>
  </si>
  <si>
    <t>M6) 1:00 PM</t>
  </si>
  <si>
    <t>M8) 3:00 PM</t>
  </si>
  <si>
    <t>M7) 2:00 PM</t>
  </si>
  <si>
    <t>loser of M7</t>
  </si>
  <si>
    <t>loser of M5</t>
  </si>
  <si>
    <t>7th Place</t>
  </si>
  <si>
    <t>loser M10 refs</t>
  </si>
  <si>
    <t>3rd Place</t>
  </si>
  <si>
    <t>loser of M8</t>
  </si>
  <si>
    <t>loser of M6</t>
  </si>
  <si>
    <t>D4 refs</t>
  </si>
  <si>
    <t>M9) 10:00 AM</t>
  </si>
  <si>
    <t>G2</t>
  </si>
  <si>
    <t>M15) 12:00 PM</t>
  </si>
  <si>
    <t>M17) 1:00 PM</t>
  </si>
  <si>
    <t>M6) 9:00 AM</t>
  </si>
  <si>
    <t>M12) 11:00 AM</t>
  </si>
  <si>
    <t>M14) 12:00 PM</t>
  </si>
  <si>
    <t>M3) 8:00 AM</t>
  </si>
  <si>
    <t>M18) 1:00 PM</t>
  </si>
  <si>
    <t>M19) 2:00 PM</t>
  </si>
  <si>
    <t>loser M15 refs</t>
  </si>
  <si>
    <t>loser M17 refs</t>
  </si>
  <si>
    <t>M10) 11:00 AM</t>
  </si>
  <si>
    <t>M7) 10:00 AM</t>
  </si>
  <si>
    <t>B2 refs</t>
  </si>
  <si>
    <t>M13) 12:00 PM</t>
  </si>
  <si>
    <t>M16) 1:00 PM</t>
  </si>
  <si>
    <t>G1</t>
  </si>
  <si>
    <t>M11) 11:00 AM</t>
  </si>
  <si>
    <t>M8) 10:00 AM</t>
  </si>
  <si>
    <t>M5) 9:00 AM</t>
  </si>
  <si>
    <t>G4</t>
  </si>
  <si>
    <t>G3</t>
  </si>
  <si>
    <t>GOLD  &amp; SILVER Brackets</t>
  </si>
  <si>
    <t>M6) 11:00 AM</t>
  </si>
  <si>
    <t>M4) 10:00 AM</t>
  </si>
  <si>
    <t>The Fieldhouse Ct. 9</t>
  </si>
  <si>
    <t>The Fieldhouse Ct. 10</t>
  </si>
  <si>
    <t>NM Cactus Clubhouse Ct. 7</t>
  </si>
  <si>
    <t>ARVC Sports Centre Ct. 6</t>
  </si>
  <si>
    <t>ARVC Sports Centre Ct. 4</t>
  </si>
  <si>
    <t>ARVC Sports Centre Ct. 5</t>
  </si>
  <si>
    <t>VollE3 Ct. 1</t>
  </si>
  <si>
    <t>VollE3 Ct. 2</t>
  </si>
  <si>
    <t>VollE3 Ct. 3</t>
  </si>
  <si>
    <t>B1 refs</t>
  </si>
  <si>
    <t>A1 refs</t>
  </si>
  <si>
    <t>5th Place</t>
  </si>
  <si>
    <t>loser Div I G/S M4 refs</t>
  </si>
  <si>
    <t>Loser of M4 must ref Div II G/S M3 on Ct. 1</t>
  </si>
  <si>
    <t>loser of Div I G/S M7 refs</t>
  </si>
  <si>
    <t>Loser of M7 refs Div II G/S M8 on Ct. 1</t>
  </si>
  <si>
    <t>The Fieldhouse Ct. 11</t>
  </si>
  <si>
    <t>The Fieldhouse Ct. 12</t>
  </si>
  <si>
    <t>The Fieldhouse Ct. 13</t>
  </si>
  <si>
    <t>ARVC SC Ct. 4</t>
  </si>
  <si>
    <t>ARVC SC Ct. 5</t>
  </si>
  <si>
    <t>ARVC SC Ct. 6</t>
  </si>
  <si>
    <t>Cibola High Ct. 14</t>
  </si>
  <si>
    <t>Cibola High Ct. 15</t>
  </si>
  <si>
    <t>All three teams in pool advance to the</t>
  </si>
  <si>
    <t>All four teams in pool advance to the</t>
  </si>
  <si>
    <t>AM Pools</t>
  </si>
  <si>
    <r>
      <t xml:space="preserve">Team Check In for the </t>
    </r>
    <r>
      <rPr>
        <b/>
        <sz val="13"/>
        <color indexed="10"/>
        <rFont val="Arial"/>
        <family val="2"/>
      </rPr>
      <t>AM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10"/>
        <rFont val="Arial"/>
        <family val="2"/>
      </rPr>
      <t xml:space="preserve">7:00am-8:15am  </t>
    </r>
    <r>
      <rPr>
        <b/>
        <sz val="13"/>
        <rFont val="Arial"/>
        <family val="2"/>
      </rPr>
      <t>Pool Play for the</t>
    </r>
    <r>
      <rPr>
        <b/>
        <sz val="13"/>
        <color indexed="10"/>
        <rFont val="Arial"/>
        <family val="2"/>
      </rPr>
      <t xml:space="preserve"> AM Pools </t>
    </r>
    <r>
      <rPr>
        <b/>
        <sz val="13"/>
        <rFont val="Arial"/>
        <family val="2"/>
      </rPr>
      <t>begins at</t>
    </r>
    <r>
      <rPr>
        <b/>
        <sz val="13"/>
        <color indexed="10"/>
        <rFont val="Arial"/>
        <family val="2"/>
      </rPr>
      <t xml:space="preserve"> 8:00am</t>
    </r>
  </si>
  <si>
    <t>PM Pools</t>
  </si>
  <si>
    <r>
      <t xml:space="preserve">Team Check In for the </t>
    </r>
    <r>
      <rPr>
        <b/>
        <sz val="13"/>
        <color indexed="30"/>
        <rFont val="Arial"/>
        <family val="2"/>
      </rPr>
      <t>PM Pools</t>
    </r>
    <r>
      <rPr>
        <b/>
        <sz val="13"/>
        <rFont val="Arial"/>
        <family val="2"/>
      </rPr>
      <t xml:space="preserve"> at each site from </t>
    </r>
    <r>
      <rPr>
        <b/>
        <sz val="13"/>
        <color indexed="30"/>
        <rFont val="Arial"/>
        <family val="2"/>
      </rPr>
      <t>1</t>
    </r>
    <r>
      <rPr>
        <b/>
        <sz val="13"/>
        <color indexed="30"/>
        <rFont val="Arial"/>
        <family val="2"/>
      </rPr>
      <t xml:space="preserve">:30pm-2:45pm  </t>
    </r>
    <r>
      <rPr>
        <b/>
        <sz val="13"/>
        <rFont val="Arial"/>
        <family val="2"/>
      </rPr>
      <t>Play for the</t>
    </r>
    <r>
      <rPr>
        <b/>
        <sz val="13"/>
        <color indexed="30"/>
        <rFont val="Arial"/>
        <family val="2"/>
      </rPr>
      <t xml:space="preserve"> PM Pools </t>
    </r>
    <r>
      <rPr>
        <b/>
        <sz val="13"/>
        <rFont val="Arial"/>
        <family val="2"/>
      </rPr>
      <t>begins at</t>
    </r>
    <r>
      <rPr>
        <b/>
        <sz val="13"/>
        <color indexed="30"/>
        <rFont val="Arial"/>
        <family val="2"/>
      </rPr>
      <t xml:space="preserve"> 2:30pm</t>
    </r>
  </si>
  <si>
    <t>NMC Clubhouse Ct. 7</t>
  </si>
  <si>
    <t>NMC Clubhouse Ct. 8</t>
  </si>
  <si>
    <t>loser of M11</t>
  </si>
  <si>
    <t>loser of M9</t>
  </si>
  <si>
    <t>7th place</t>
  </si>
  <si>
    <t>loser of M12</t>
  </si>
  <si>
    <t>loser of M10</t>
  </si>
  <si>
    <t xml:space="preserve">  </t>
  </si>
  <si>
    <t>B1 - SF Storm 142 Rangers</t>
  </si>
  <si>
    <t>B2 - DCU 14 Diamonds</t>
  </si>
  <si>
    <r>
      <t xml:space="preserve">B3 - </t>
    </r>
    <r>
      <rPr>
        <sz val="11"/>
        <rFont val="Arial"/>
        <family val="2"/>
      </rPr>
      <t>DCU 14 Diamonds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</si>
</sst>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3"/>
      <color indexed="10"/>
      <name val="Arial"/>
      <family val="2"/>
    </font>
    <font>
      <b/>
      <i/>
      <sz val="12"/>
      <color indexed="10"/>
      <name val="Arial"/>
      <family val="2"/>
    </font>
    <font>
      <sz val="10"/>
      <name val="Arial"/>
      <family val="2"/>
    </font>
    <font>
      <b/>
      <sz val="13"/>
      <color indexed="30"/>
      <name val="Arial"/>
      <family val="2"/>
    </font>
    <font>
      <b/>
      <sz val="14"/>
      <color indexed="30"/>
      <name val="Arial"/>
      <family val="2"/>
    </font>
    <font>
      <b/>
      <sz val="14"/>
      <color indexed="48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2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4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/>
    <xf numFmtId="1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Border="1"/>
    <xf numFmtId="14" fontId="8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ill="1"/>
    <xf numFmtId="18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8" fontId="1" fillId="2" borderId="0" xfId="0" applyNumberFormat="1" applyFont="1" applyFill="1" applyBorder="1" applyAlignment="1">
      <alignment horizontal="center"/>
    </xf>
    <xf numFmtId="0" fontId="12" fillId="0" borderId="0" xfId="0" quotePrefix="1" applyFont="1" applyFill="1" applyBorder="1"/>
    <xf numFmtId="0" fontId="10" fillId="0" borderId="0" xfId="0" applyFont="1" applyAlignment="1">
      <alignment horizontal="center"/>
    </xf>
    <xf numFmtId="14" fontId="8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/>
    <xf numFmtId="0" fontId="15" fillId="0" borderId="0" xfId="0" applyFont="1"/>
    <xf numFmtId="0" fontId="12" fillId="0" borderId="0" xfId="0" applyFont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1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5" fillId="0" borderId="0" xfId="0" applyFont="1" applyAlignment="1"/>
    <xf numFmtId="0" fontId="3" fillId="0" borderId="0" xfId="0" applyFont="1" applyAlignment="1">
      <alignment horizontal="right"/>
    </xf>
    <xf numFmtId="0" fontId="7" fillId="0" borderId="0" xfId="0" applyFont="1" applyAlignment="1"/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4" fillId="0" borderId="0" xfId="0" applyFont="1" applyFill="1" applyAlignme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right"/>
    </xf>
    <xf numFmtId="14" fontId="7" fillId="0" borderId="0" xfId="0" applyNumberFormat="1" applyFont="1" applyFill="1" applyAlignment="1">
      <alignment horizontal="center"/>
    </xf>
    <xf numFmtId="0" fontId="8" fillId="0" borderId="0" xfId="0" applyFont="1" applyAlignment="1"/>
    <xf numFmtId="14" fontId="5" fillId="0" borderId="0" xfId="0" applyNumberFormat="1" applyFont="1" applyAlignment="1"/>
    <xf numFmtId="14" fontId="7" fillId="0" borderId="0" xfId="0" applyNumberFormat="1" applyFont="1" applyAlignment="1"/>
    <xf numFmtId="0" fontId="12" fillId="0" borderId="0" xfId="0" applyFont="1" applyFill="1" applyBorder="1" applyAlignment="1">
      <alignment horizontal="center"/>
    </xf>
    <xf numFmtId="0" fontId="15" fillId="0" borderId="0" xfId="1"/>
    <xf numFmtId="0" fontId="11" fillId="0" borderId="0" xfId="1" applyFont="1" applyAlignment="1"/>
    <xf numFmtId="0" fontId="25" fillId="0" borderId="0" xfId="1" applyFont="1" applyAlignment="1"/>
    <xf numFmtId="0" fontId="3" fillId="0" borderId="0" xfId="1" applyFont="1" applyAlignment="1">
      <alignment horizontal="right"/>
    </xf>
    <xf numFmtId="0" fontId="3" fillId="0" borderId="0" xfId="1" applyFont="1"/>
    <xf numFmtId="0" fontId="7" fillId="0" borderId="0" xfId="1" applyFont="1"/>
    <xf numFmtId="0" fontId="15" fillId="0" borderId="0" xfId="1" applyAlignment="1">
      <alignment horizontal="right"/>
    </xf>
    <xf numFmtId="0" fontId="15" fillId="0" borderId="0" xfId="1" applyAlignment="1">
      <alignment horizontal="left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15" fillId="0" borderId="0" xfId="1" applyAlignment="1">
      <alignment horizontal="center"/>
    </xf>
    <xf numFmtId="0" fontId="6" fillId="5" borderId="1" xfId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5" fillId="0" borderId="3" xfId="1" quotePrefix="1" applyBorder="1" applyAlignment="1">
      <alignment horizontal="center"/>
    </xf>
    <xf numFmtId="0" fontId="15" fillId="0" borderId="1" xfId="1" applyBorder="1"/>
    <xf numFmtId="0" fontId="15" fillId="5" borderId="1" xfId="1" applyFill="1" applyBorder="1" applyAlignment="1" applyProtection="1">
      <alignment horizontal="center" vertical="center"/>
      <protection locked="0"/>
    </xf>
    <xf numFmtId="0" fontId="15" fillId="0" borderId="1" xfId="1" applyBorder="1" applyAlignment="1">
      <alignment horizontal="center" vertical="center"/>
    </xf>
    <xf numFmtId="0" fontId="15" fillId="0" borderId="0" xfId="1" applyBorder="1"/>
    <xf numFmtId="0" fontId="15" fillId="0" borderId="0" xfId="1" applyBorder="1" applyAlignment="1">
      <alignment horizontal="center" vertical="center"/>
    </xf>
    <xf numFmtId="0" fontId="1" fillId="0" borderId="0" xfId="1" applyFont="1"/>
    <xf numFmtId="0" fontId="15" fillId="0" borderId="0" xfId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7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3" xfId="0" applyFont="1" applyBorder="1" applyAlignment="1">
      <alignment horizontal="center"/>
    </xf>
    <xf numFmtId="14" fontId="19" fillId="0" borderId="10" xfId="0" applyNumberFormat="1" applyFont="1" applyFill="1" applyBorder="1" applyAlignment="1">
      <alignment horizontal="center"/>
    </xf>
    <xf numFmtId="14" fontId="7" fillId="0" borderId="1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20" fontId="7" fillId="0" borderId="0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14" fontId="19" fillId="0" borderId="12" xfId="0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24" fillId="0" borderId="0" xfId="1" applyFont="1" applyAlignment="1"/>
    <xf numFmtId="0" fontId="3" fillId="0" borderId="0" xfId="0" applyFont="1" applyFill="1"/>
    <xf numFmtId="0" fontId="7" fillId="3" borderId="0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0" fillId="0" borderId="0" xfId="0" applyFont="1"/>
    <xf numFmtId="14" fontId="12" fillId="0" borderId="0" xfId="0" applyNumberFormat="1" applyFont="1" applyAlignment="1">
      <alignment horizontal="center"/>
    </xf>
    <xf numFmtId="14" fontId="12" fillId="0" borderId="0" xfId="0" applyNumberFormat="1" applyFont="1" applyAlignment="1"/>
    <xf numFmtId="0" fontId="12" fillId="0" borderId="18" xfId="0" applyFont="1" applyFill="1" applyBorder="1" applyAlignment="1">
      <alignment horizontal="center"/>
    </xf>
    <xf numFmtId="18" fontId="12" fillId="0" borderId="19" xfId="0" applyNumberFormat="1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14" fontId="12" fillId="0" borderId="19" xfId="0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18" fontId="12" fillId="0" borderId="20" xfId="0" applyNumberFormat="1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2" fillId="0" borderId="14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18" fontId="12" fillId="0" borderId="10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0" fillId="0" borderId="0" xfId="0" applyFont="1" applyFill="1" applyBorder="1"/>
    <xf numFmtId="0" fontId="12" fillId="0" borderId="12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1" fillId="6" borderId="0" xfId="0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3" fillId="0" borderId="17" xfId="0" applyFont="1" applyFill="1" applyBorder="1" applyAlignment="1">
      <alignment horizontal="center"/>
    </xf>
    <xf numFmtId="14" fontId="8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top"/>
    </xf>
    <xf numFmtId="0" fontId="3" fillId="0" borderId="1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3" xfId="0" applyFont="1" applyBorder="1"/>
    <xf numFmtId="0" fontId="3" fillId="0" borderId="8" xfId="0" applyFont="1" applyBorder="1"/>
    <xf numFmtId="0" fontId="7" fillId="4" borderId="10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0" xfId="0" applyFont="1" applyBorder="1"/>
    <xf numFmtId="0" fontId="3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7" fillId="0" borderId="24" xfId="0" applyNumberFormat="1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Fill="1" applyBorder="1"/>
    <xf numFmtId="0" fontId="3" fillId="4" borderId="15" xfId="0" applyFont="1" applyFill="1" applyBorder="1"/>
    <xf numFmtId="0" fontId="7" fillId="7" borderId="10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3" fillId="0" borderId="14" xfId="0" applyFont="1" applyFill="1" applyBorder="1"/>
    <xf numFmtId="0" fontId="7" fillId="0" borderId="2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8" fontId="1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14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20" fillId="0" borderId="10" xfId="0" applyFont="1" applyBorder="1"/>
    <xf numFmtId="0" fontId="12" fillId="3" borderId="0" xfId="0" applyFont="1" applyFill="1" applyBorder="1" applyAlignment="1">
      <alignment horizontal="center" vertical="top"/>
    </xf>
    <xf numFmtId="0" fontId="20" fillId="0" borderId="24" xfId="0" applyFont="1" applyFill="1" applyBorder="1"/>
    <xf numFmtId="0" fontId="12" fillId="0" borderId="15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5" fillId="0" borderId="0" xfId="1" applyFill="1"/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/>
    <xf numFmtId="14" fontId="1" fillId="0" borderId="7" xfId="0" applyNumberFormat="1" applyFont="1" applyFill="1" applyBorder="1" applyAlignment="1">
      <alignment horizontal="center"/>
    </xf>
    <xf numFmtId="20" fontId="1" fillId="0" borderId="0" xfId="0" applyNumberFormat="1" applyFont="1" applyBorder="1" applyAlignment="1">
      <alignment horizontal="center"/>
    </xf>
    <xf numFmtId="0" fontId="1" fillId="3" borderId="0" xfId="0" applyFont="1" applyFill="1" applyBorder="1" applyAlignment="1">
      <alignment horizontal="center" vertical="top"/>
    </xf>
    <xf numFmtId="0" fontId="4" fillId="6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center"/>
    </xf>
    <xf numFmtId="14" fontId="4" fillId="0" borderId="1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1" fillId="0" borderId="24" xfId="0" applyFont="1" applyFill="1" applyBorder="1" applyAlignment="1">
      <alignment horizontal="center"/>
    </xf>
    <xf numFmtId="14" fontId="1" fillId="0" borderId="12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8" fontId="1" fillId="6" borderId="0" xfId="0" applyNumberFormat="1" applyFont="1" applyFill="1" applyBorder="1" applyAlignment="1">
      <alignment horizontal="center"/>
    </xf>
    <xf numFmtId="0" fontId="26" fillId="0" borderId="0" xfId="0" applyFont="1"/>
    <xf numFmtId="0" fontId="7" fillId="3" borderId="0" xfId="0" applyFont="1" applyFill="1" applyBorder="1" applyAlignment="1">
      <alignment horizontal="center" vertical="top"/>
    </xf>
    <xf numFmtId="0" fontId="20" fillId="0" borderId="0" xfId="1" applyFont="1"/>
    <xf numFmtId="14" fontId="12" fillId="0" borderId="0" xfId="1" applyNumberFormat="1" applyFont="1" applyAlignment="1"/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 applyBorder="1"/>
    <xf numFmtId="0" fontId="20" fillId="0" borderId="6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12" fillId="0" borderId="6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2" fillId="0" borderId="8" xfId="1" applyFont="1" applyBorder="1" applyAlignment="1">
      <alignment horizontal="center" vertical="top"/>
    </xf>
    <xf numFmtId="0" fontId="20" fillId="0" borderId="0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Fill="1" applyBorder="1"/>
    <xf numFmtId="0" fontId="20" fillId="0" borderId="12" xfId="1" applyFont="1" applyFill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0" borderId="12" xfId="1" applyFont="1" applyFill="1" applyBorder="1" applyAlignment="1">
      <alignment horizontal="center"/>
    </xf>
    <xf numFmtId="0" fontId="20" fillId="0" borderId="13" xfId="1" applyFont="1" applyBorder="1"/>
    <xf numFmtId="14" fontId="12" fillId="0" borderId="10" xfId="1" applyNumberFormat="1" applyFont="1" applyBorder="1" applyAlignment="1">
      <alignment horizontal="center"/>
    </xf>
    <xf numFmtId="14" fontId="12" fillId="0" borderId="12" xfId="1" applyNumberFormat="1" applyFont="1" applyFill="1" applyBorder="1" applyAlignment="1">
      <alignment horizontal="center"/>
    </xf>
    <xf numFmtId="14" fontId="12" fillId="0" borderId="14" xfId="1" applyNumberFormat="1" applyFont="1" applyFill="1" applyBorder="1" applyAlignment="1">
      <alignment horizontal="center"/>
    </xf>
    <xf numFmtId="0" fontId="20" fillId="0" borderId="8" xfId="1" applyFont="1" applyBorder="1"/>
    <xf numFmtId="0" fontId="21" fillId="0" borderId="10" xfId="1" applyFont="1" applyBorder="1" applyAlignment="1">
      <alignment horizontal="center"/>
    </xf>
    <xf numFmtId="0" fontId="12" fillId="0" borderId="9" xfId="1" applyFont="1" applyFill="1" applyBorder="1" applyAlignment="1">
      <alignment horizontal="center"/>
    </xf>
    <xf numFmtId="0" fontId="20" fillId="0" borderId="10" xfId="1" applyFont="1" applyBorder="1"/>
    <xf numFmtId="0" fontId="20" fillId="0" borderId="24" xfId="1" applyFont="1" applyBorder="1" applyAlignment="1">
      <alignment horizontal="center"/>
    </xf>
    <xf numFmtId="0" fontId="12" fillId="0" borderId="24" xfId="1" applyFont="1" applyBorder="1" applyAlignment="1">
      <alignment horizontal="center"/>
    </xf>
    <xf numFmtId="0" fontId="20" fillId="0" borderId="15" xfId="1" applyFont="1" applyBorder="1" applyAlignment="1">
      <alignment horizontal="center"/>
    </xf>
    <xf numFmtId="14" fontId="12" fillId="0" borderId="24" xfId="1" applyNumberFormat="1" applyFont="1" applyBorder="1" applyAlignment="1">
      <alignment horizontal="center"/>
    </xf>
    <xf numFmtId="0" fontId="20" fillId="0" borderId="15" xfId="1" applyFont="1" applyFill="1" applyBorder="1" applyAlignment="1">
      <alignment horizontal="center"/>
    </xf>
    <xf numFmtId="0" fontId="21" fillId="6" borderId="24" xfId="1" applyFont="1" applyFill="1" applyBorder="1" applyAlignment="1">
      <alignment horizontal="center"/>
    </xf>
    <xf numFmtId="0" fontId="20" fillId="0" borderId="0" xfId="1" applyFont="1" applyFill="1" applyAlignment="1">
      <alignment horizontal="center"/>
    </xf>
    <xf numFmtId="0" fontId="20" fillId="0" borderId="14" xfId="1" applyFont="1" applyFill="1" applyBorder="1"/>
    <xf numFmtId="0" fontId="12" fillId="0" borderId="15" xfId="1" applyFont="1" applyBorder="1" applyAlignment="1">
      <alignment horizontal="center"/>
    </xf>
    <xf numFmtId="0" fontId="21" fillId="0" borderId="12" xfId="1" applyFont="1" applyFill="1" applyBorder="1" applyAlignment="1">
      <alignment horizontal="center"/>
    </xf>
    <xf numFmtId="0" fontId="20" fillId="0" borderId="9" xfId="1" applyFont="1" applyFill="1" applyBorder="1"/>
    <xf numFmtId="0" fontId="12" fillId="0" borderId="0" xfId="0" applyFont="1" applyAlignment="1">
      <alignment horizontal="center" vertical="top"/>
    </xf>
    <xf numFmtId="0" fontId="20" fillId="0" borderId="12" xfId="1" applyFont="1" applyFill="1" applyBorder="1"/>
    <xf numFmtId="0" fontId="20" fillId="0" borderId="14" xfId="1" applyFont="1" applyBorder="1"/>
    <xf numFmtId="0" fontId="20" fillId="0" borderId="13" xfId="1" applyFont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4" fontId="12" fillId="0" borderId="0" xfId="1" applyNumberFormat="1" applyFont="1" applyBorder="1" applyAlignment="1">
      <alignment horizontal="center"/>
    </xf>
    <xf numFmtId="0" fontId="12" fillId="0" borderId="0" xfId="1" applyFont="1" applyFill="1" applyBorder="1" applyAlignment="1">
      <alignment horizontal="center" vertical="top"/>
    </xf>
    <xf numFmtId="0" fontId="20" fillId="0" borderId="0" xfId="1" applyFont="1" applyBorder="1" applyAlignment="1">
      <alignment vertical="center"/>
    </xf>
    <xf numFmtId="0" fontId="12" fillId="0" borderId="6" xfId="1" applyFont="1" applyBorder="1" applyAlignment="1">
      <alignment horizontal="center"/>
    </xf>
    <xf numFmtId="0" fontId="20" fillId="0" borderId="14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20" fillId="0" borderId="9" xfId="1" applyFont="1" applyFill="1" applyBorder="1" applyAlignment="1">
      <alignment horizontal="center"/>
    </xf>
    <xf numFmtId="0" fontId="12" fillId="0" borderId="0" xfId="1" applyFont="1" applyFill="1" applyAlignment="1">
      <alignment horizontal="center" vertical="top"/>
    </xf>
    <xf numFmtId="0" fontId="20" fillId="0" borderId="15" xfId="1" applyFont="1" applyBorder="1"/>
    <xf numFmtId="0" fontId="20" fillId="0" borderId="15" xfId="1" applyFont="1" applyFill="1" applyBorder="1"/>
    <xf numFmtId="0" fontId="20" fillId="0" borderId="26" xfId="1" applyFont="1" applyBorder="1"/>
    <xf numFmtId="0" fontId="12" fillId="0" borderId="15" xfId="1" applyFont="1" applyFill="1" applyBorder="1" applyAlignment="1">
      <alignment horizontal="center"/>
    </xf>
    <xf numFmtId="0" fontId="12" fillId="0" borderId="0" xfId="1" applyFont="1" applyAlignment="1">
      <alignment horizontal="center" vertical="top"/>
    </xf>
    <xf numFmtId="14" fontId="12" fillId="0" borderId="15" xfId="1" applyNumberFormat="1" applyFont="1" applyFill="1" applyBorder="1" applyAlignment="1">
      <alignment horizontal="center"/>
    </xf>
    <xf numFmtId="0" fontId="20" fillId="0" borderId="10" xfId="1" applyFont="1" applyFill="1" applyBorder="1" applyAlignment="1">
      <alignment horizontal="center"/>
    </xf>
    <xf numFmtId="0" fontId="12" fillId="0" borderId="13" xfId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/>
    </xf>
    <xf numFmtId="0" fontId="15" fillId="0" borderId="0" xfId="1" applyFill="1" applyBorder="1"/>
    <xf numFmtId="0" fontId="1" fillId="0" borderId="0" xfId="1" applyFont="1" applyFill="1" applyBorder="1" applyAlignment="1">
      <alignment horizontal="center"/>
    </xf>
    <xf numFmtId="0" fontId="23" fillId="0" borderId="0" xfId="1" applyFont="1" applyAlignment="1"/>
    <xf numFmtId="0" fontId="3" fillId="0" borderId="1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4" borderId="14" xfId="0" applyFont="1" applyFill="1" applyBorder="1"/>
    <xf numFmtId="0" fontId="7" fillId="7" borderId="12" xfId="0" applyFont="1" applyFill="1" applyBorder="1" applyAlignment="1">
      <alignment horizontal="center"/>
    </xf>
    <xf numFmtId="18" fontId="7" fillId="0" borderId="10" xfId="0" applyNumberFormat="1" applyFont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 vertical="top"/>
    </xf>
    <xf numFmtId="0" fontId="23" fillId="0" borderId="0" xfId="0" applyFont="1" applyFill="1" applyAlignment="1"/>
    <xf numFmtId="0" fontId="15" fillId="0" borderId="0" xfId="0" applyFont="1" applyFill="1"/>
    <xf numFmtId="0" fontId="12" fillId="6" borderId="12" xfId="1" applyFont="1" applyFill="1" applyBorder="1" applyAlignment="1">
      <alignment horizontal="center" vertical="top"/>
    </xf>
    <xf numFmtId="0" fontId="20" fillId="0" borderId="28" xfId="1" applyFont="1" applyBorder="1" applyAlignment="1">
      <alignment horizontal="center"/>
    </xf>
    <xf numFmtId="0" fontId="12" fillId="0" borderId="29" xfId="1" applyFont="1" applyBorder="1" applyAlignment="1">
      <alignment horizontal="center"/>
    </xf>
    <xf numFmtId="0" fontId="20" fillId="0" borderId="6" xfId="1" applyFont="1" applyFill="1" applyBorder="1" applyAlignment="1">
      <alignment horizontal="center"/>
    </xf>
    <xf numFmtId="0" fontId="20" fillId="0" borderId="13" xfId="1" applyFont="1" applyFill="1" applyBorder="1" applyAlignment="1">
      <alignment horizontal="center"/>
    </xf>
    <xf numFmtId="0" fontId="20" fillId="0" borderId="16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12" fillId="6" borderId="0" xfId="1" applyFont="1" applyFill="1" applyAlignment="1">
      <alignment horizontal="center" vertical="top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" fillId="0" borderId="0" xfId="1" applyFont="1" applyBorder="1" applyAlignment="1">
      <alignment horizontal="center"/>
    </xf>
    <xf numFmtId="0" fontId="15" fillId="0" borderId="0" xfId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5" fillId="5" borderId="17" xfId="1" applyFill="1" applyBorder="1" applyAlignment="1" applyProtection="1">
      <alignment horizontal="center" vertical="center"/>
      <protection locked="0"/>
    </xf>
    <xf numFmtId="0" fontId="15" fillId="5" borderId="3" xfId="1" applyFill="1" applyBorder="1" applyAlignment="1" applyProtection="1">
      <alignment horizontal="center" vertical="center"/>
      <protection locked="0"/>
    </xf>
    <xf numFmtId="0" fontId="15" fillId="0" borderId="17" xfId="1" applyBorder="1" applyAlignment="1">
      <alignment horizontal="center"/>
    </xf>
    <xf numFmtId="0" fontId="15" fillId="0" borderId="3" xfId="1" applyBorder="1" applyAlignment="1">
      <alignment horizontal="center"/>
    </xf>
    <xf numFmtId="0" fontId="15" fillId="0" borderId="1" xfId="1" applyBorder="1" applyAlignment="1">
      <alignment horizontal="center"/>
    </xf>
    <xf numFmtId="0" fontId="15" fillId="0" borderId="2" xfId="1" applyBorder="1" applyAlignment="1">
      <alignment horizontal="center"/>
    </xf>
    <xf numFmtId="0" fontId="6" fillId="5" borderId="30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6" fillId="5" borderId="32" xfId="1" applyFont="1" applyFill="1" applyBorder="1" applyAlignment="1">
      <alignment horizontal="center" vertical="center"/>
    </xf>
    <xf numFmtId="0" fontId="6" fillId="5" borderId="33" xfId="1" applyFont="1" applyFill="1" applyBorder="1" applyAlignment="1">
      <alignment horizontal="center" vertical="center"/>
    </xf>
    <xf numFmtId="0" fontId="15" fillId="0" borderId="17" xfId="1" applyFont="1" applyBorder="1" applyAlignment="1">
      <alignment horizontal="center"/>
    </xf>
    <xf numFmtId="0" fontId="6" fillId="3" borderId="30" xfId="1" applyFont="1" applyFill="1" applyBorder="1" applyAlignment="1">
      <alignment horizontal="center"/>
    </xf>
    <xf numFmtId="0" fontId="6" fillId="3" borderId="3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12" xfId="1" applyFont="1" applyFill="1" applyBorder="1" applyAlignment="1">
      <alignment horizontal="center"/>
    </xf>
    <xf numFmtId="0" fontId="6" fillId="3" borderId="32" xfId="1" applyFont="1" applyFill="1" applyBorder="1" applyAlignment="1">
      <alignment horizontal="center"/>
    </xf>
    <xf numFmtId="0" fontId="6" fillId="3" borderId="33" xfId="1" applyFont="1" applyFill="1" applyBorder="1" applyAlignment="1">
      <alignment horizontal="center"/>
    </xf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5" fillId="0" borderId="4" xfId="1" applyBorder="1" applyAlignment="1">
      <alignment horizontal="center"/>
    </xf>
    <xf numFmtId="0" fontId="5" fillId="0" borderId="0" xfId="1" applyFont="1" applyAlignment="1">
      <alignment horizontal="center"/>
    </xf>
    <xf numFmtId="14" fontId="5" fillId="0" borderId="0" xfId="1" applyNumberFormat="1" applyFont="1" applyAlignment="1">
      <alignment horizontal="center"/>
    </xf>
    <xf numFmtId="0" fontId="7" fillId="0" borderId="0" xfId="1" applyFont="1" applyAlignment="1">
      <alignment horizontal="center"/>
    </xf>
    <xf numFmtId="0" fontId="15" fillId="0" borderId="34" xfId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>
      <alignment horizontal="center"/>
    </xf>
    <xf numFmtId="0" fontId="15" fillId="0" borderId="17" xfId="0" applyFont="1" applyBorder="1" applyAlignment="1">
      <alignment horizontal="center"/>
    </xf>
    <xf numFmtId="0" fontId="6" fillId="5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5" borderId="33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14" fontId="8" fillId="0" borderId="0" xfId="0" applyNumberFormat="1" applyFont="1" applyFill="1" applyAlignment="1">
      <alignment horizontal="center"/>
    </xf>
    <xf numFmtId="14" fontId="12" fillId="0" borderId="0" xfId="1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1"/>
  <sheetViews>
    <sheetView tabSelected="1" workbookViewId="0">
      <selection activeCell="A4" sqref="A4:D4"/>
    </sheetView>
  </sheetViews>
  <sheetFormatPr baseColWidth="10" defaultRowHeight="15" customHeight="1" x14ac:dyDescent="0.15"/>
  <cols>
    <col min="1" max="4" width="35.6640625" customWidth="1"/>
    <col min="5" max="6" width="8.83203125" customWidth="1"/>
    <col min="7" max="7" width="20.33203125" bestFit="1" customWidth="1"/>
    <col min="8" max="8" width="16.6640625" bestFit="1" customWidth="1"/>
    <col min="9" max="256" width="8.83203125" customWidth="1"/>
  </cols>
  <sheetData>
    <row r="1" spans="1:4" s="4" customFormat="1" ht="18" x14ac:dyDescent="0.2">
      <c r="A1" s="344" t="s">
        <v>139</v>
      </c>
      <c r="B1" s="344"/>
      <c r="C1" s="344"/>
      <c r="D1" s="344"/>
    </row>
    <row r="2" spans="1:4" s="4" customFormat="1" ht="18" x14ac:dyDescent="0.2">
      <c r="A2" s="345" t="s">
        <v>151</v>
      </c>
      <c r="B2" s="345"/>
      <c r="C2" s="345"/>
      <c r="D2" s="345"/>
    </row>
    <row r="3" spans="1:4" s="4" customFormat="1" ht="18" x14ac:dyDescent="0.2">
      <c r="A3" s="346" t="s">
        <v>93</v>
      </c>
      <c r="B3" s="346"/>
      <c r="C3" s="346"/>
      <c r="D3" s="346"/>
    </row>
    <row r="4" spans="1:4" s="4" customFormat="1" ht="18" x14ac:dyDescent="0.2">
      <c r="A4" s="347" t="s">
        <v>283</v>
      </c>
      <c r="B4" s="347"/>
      <c r="C4" s="347"/>
      <c r="D4" s="347"/>
    </row>
    <row r="5" spans="1:4" s="4" customFormat="1" ht="18" x14ac:dyDescent="0.2">
      <c r="A5" s="348" t="s">
        <v>284</v>
      </c>
      <c r="B5" s="348"/>
      <c r="C5" s="348"/>
      <c r="D5" s="348"/>
    </row>
    <row r="6" spans="1:4" s="4" customFormat="1" ht="18" x14ac:dyDescent="0.2">
      <c r="A6" s="24" t="s">
        <v>93</v>
      </c>
      <c r="B6" s="24" t="s">
        <v>93</v>
      </c>
      <c r="C6" s="24" t="s">
        <v>93</v>
      </c>
      <c r="D6" s="24"/>
    </row>
    <row r="7" spans="1:4" s="4" customFormat="1" ht="15" customHeight="1" x14ac:dyDescent="0.2">
      <c r="A7" s="340" t="s">
        <v>285</v>
      </c>
      <c r="B7" s="341"/>
      <c r="C7" s="341"/>
      <c r="D7" s="341"/>
    </row>
    <row r="8" spans="1:4" s="4" customFormat="1" ht="18" x14ac:dyDescent="0.2">
      <c r="A8" s="342" t="s">
        <v>286</v>
      </c>
      <c r="B8" s="342"/>
      <c r="C8" s="342"/>
      <c r="D8" s="342"/>
    </row>
    <row r="9" spans="1:4" s="4" customFormat="1" ht="15" customHeight="1" x14ac:dyDescent="0.2">
      <c r="A9" s="24"/>
      <c r="B9" s="24"/>
      <c r="C9" s="24"/>
      <c r="D9" s="24"/>
    </row>
    <row r="10" spans="1:4" ht="15" customHeight="1" x14ac:dyDescent="0.15">
      <c r="B10" s="28" t="s">
        <v>93</v>
      </c>
    </row>
    <row r="11" spans="1:4" ht="18" x14ac:dyDescent="0.2">
      <c r="A11" s="343" t="s">
        <v>152</v>
      </c>
      <c r="B11" s="343"/>
      <c r="C11" s="343"/>
      <c r="D11" s="343"/>
    </row>
    <row r="12" spans="1:4" ht="15" customHeight="1" x14ac:dyDescent="0.2">
      <c r="B12" s="30" t="s">
        <v>92</v>
      </c>
      <c r="C12" s="34" t="s">
        <v>91</v>
      </c>
    </row>
    <row r="13" spans="1:4" s="27" customFormat="1" ht="15" customHeight="1" x14ac:dyDescent="0.15">
      <c r="B13" s="122" t="s">
        <v>263</v>
      </c>
      <c r="C13" s="120" t="s">
        <v>263</v>
      </c>
    </row>
    <row r="14" spans="1:4" s="27" customFormat="1" ht="15" customHeight="1" x14ac:dyDescent="0.15">
      <c r="B14" s="26" t="s">
        <v>0</v>
      </c>
      <c r="C14" s="35" t="s">
        <v>1</v>
      </c>
    </row>
    <row r="15" spans="1:4" s="27" customFormat="1" ht="15" customHeight="1" x14ac:dyDescent="0.15">
      <c r="B15" s="123" t="s">
        <v>156</v>
      </c>
      <c r="C15" s="121" t="s">
        <v>158</v>
      </c>
    </row>
    <row r="16" spans="1:4" s="27" customFormat="1" ht="15" customHeight="1" x14ac:dyDescent="0.15">
      <c r="B16" s="123" t="s">
        <v>157</v>
      </c>
      <c r="C16" s="121" t="s">
        <v>159</v>
      </c>
    </row>
    <row r="17" spans="1:4" s="27" customFormat="1" ht="15" customHeight="1" x14ac:dyDescent="0.15">
      <c r="B17" s="123" t="s">
        <v>160</v>
      </c>
      <c r="C17" s="121" t="s">
        <v>119</v>
      </c>
    </row>
    <row r="18" spans="1:4" ht="15" customHeight="1" x14ac:dyDescent="0.15">
      <c r="A18" s="19"/>
      <c r="B18" s="16"/>
      <c r="C18" s="19"/>
      <c r="D18" s="19"/>
    </row>
    <row r="19" spans="1:4" ht="18" x14ac:dyDescent="0.2">
      <c r="A19" s="343" t="s">
        <v>153</v>
      </c>
      <c r="B19" s="343"/>
      <c r="C19" s="343"/>
      <c r="D19" s="343"/>
    </row>
    <row r="20" spans="1:4" ht="15" customHeight="1" x14ac:dyDescent="0.2">
      <c r="A20" s="30" t="s">
        <v>92</v>
      </c>
      <c r="B20" s="30" t="s">
        <v>92</v>
      </c>
      <c r="C20" s="34" t="s">
        <v>91</v>
      </c>
      <c r="D20" s="19"/>
    </row>
    <row r="21" spans="1:4" ht="15" customHeight="1" x14ac:dyDescent="0.15">
      <c r="A21" s="122" t="s">
        <v>264</v>
      </c>
      <c r="B21" s="122" t="s">
        <v>265</v>
      </c>
      <c r="C21" s="120" t="s">
        <v>264</v>
      </c>
      <c r="D21" s="19"/>
    </row>
    <row r="22" spans="1:4" ht="15" customHeight="1" x14ac:dyDescent="0.15">
      <c r="A22" s="26" t="s">
        <v>0</v>
      </c>
      <c r="B22" s="26" t="s">
        <v>1</v>
      </c>
      <c r="C22" s="35" t="s">
        <v>2</v>
      </c>
      <c r="D22" s="19"/>
    </row>
    <row r="23" spans="1:4" ht="15" customHeight="1" x14ac:dyDescent="0.15">
      <c r="A23" s="123" t="s">
        <v>162</v>
      </c>
      <c r="B23" s="123" t="s">
        <v>163</v>
      </c>
      <c r="C23" s="121" t="s">
        <v>120</v>
      </c>
      <c r="D23" s="19"/>
    </row>
    <row r="24" spans="1:4" ht="15" customHeight="1" x14ac:dyDescent="0.15">
      <c r="A24" s="123" t="s">
        <v>170</v>
      </c>
      <c r="B24" s="123" t="s">
        <v>161</v>
      </c>
      <c r="C24" s="121" t="s">
        <v>171</v>
      </c>
      <c r="D24" s="19"/>
    </row>
    <row r="25" spans="1:4" ht="15" customHeight="1" x14ac:dyDescent="0.15">
      <c r="A25" s="123" t="s">
        <v>169</v>
      </c>
      <c r="B25" s="123" t="s">
        <v>167</v>
      </c>
      <c r="C25" s="121" t="s">
        <v>168</v>
      </c>
      <c r="D25" s="19"/>
    </row>
    <row r="26" spans="1:4" ht="15" customHeight="1" x14ac:dyDescent="0.15">
      <c r="A26" s="123" t="s">
        <v>165</v>
      </c>
      <c r="B26" s="123" t="s">
        <v>164</v>
      </c>
      <c r="C26" s="121" t="s">
        <v>166</v>
      </c>
      <c r="D26" s="19"/>
    </row>
    <row r="27" spans="1:4" ht="15" customHeight="1" x14ac:dyDescent="0.15">
      <c r="A27" s="19"/>
      <c r="B27" s="16"/>
      <c r="C27" s="19"/>
      <c r="D27" s="19"/>
    </row>
    <row r="28" spans="1:4" s="4" customFormat="1" ht="18" x14ac:dyDescent="0.2">
      <c r="A28" s="343" t="s">
        <v>106</v>
      </c>
      <c r="B28" s="343"/>
      <c r="C28" s="343"/>
      <c r="D28" s="343"/>
    </row>
    <row r="29" spans="1:4" ht="15" customHeight="1" x14ac:dyDescent="0.2">
      <c r="A29" s="30" t="s">
        <v>92</v>
      </c>
      <c r="B29" s="30" t="s">
        <v>92</v>
      </c>
      <c r="C29" s="34" t="s">
        <v>91</v>
      </c>
      <c r="D29" s="34" t="s">
        <v>91</v>
      </c>
    </row>
    <row r="30" spans="1:4" ht="15" customHeight="1" x14ac:dyDescent="0.15">
      <c r="A30" s="122" t="s">
        <v>257</v>
      </c>
      <c r="B30" s="122" t="s">
        <v>258</v>
      </c>
      <c r="C30" s="120" t="s">
        <v>257</v>
      </c>
      <c r="D30" s="120" t="s">
        <v>258</v>
      </c>
    </row>
    <row r="31" spans="1:4" ht="15" customHeight="1" x14ac:dyDescent="0.15">
      <c r="A31" s="176" t="s">
        <v>0</v>
      </c>
      <c r="B31" s="176" t="s">
        <v>1</v>
      </c>
      <c r="C31" s="116" t="s">
        <v>2</v>
      </c>
      <c r="D31" s="35" t="s">
        <v>3</v>
      </c>
    </row>
    <row r="32" spans="1:4" ht="15" customHeight="1" x14ac:dyDescent="0.15">
      <c r="A32" s="123" t="s">
        <v>172</v>
      </c>
      <c r="B32" s="123" t="s">
        <v>173</v>
      </c>
      <c r="C32" s="121" t="s">
        <v>175</v>
      </c>
      <c r="D32" s="121" t="s">
        <v>174</v>
      </c>
    </row>
    <row r="33" spans="1:4" ht="15" customHeight="1" x14ac:dyDescent="0.15">
      <c r="A33" s="123" t="s">
        <v>179</v>
      </c>
      <c r="B33" s="123" t="s">
        <v>178</v>
      </c>
      <c r="C33" s="121" t="s">
        <v>177</v>
      </c>
      <c r="D33" s="121" t="s">
        <v>176</v>
      </c>
    </row>
    <row r="34" spans="1:4" ht="15" customHeight="1" x14ac:dyDescent="0.15">
      <c r="A34" s="123" t="s">
        <v>180</v>
      </c>
      <c r="B34" s="123" t="s">
        <v>181</v>
      </c>
      <c r="C34" s="121" t="s">
        <v>125</v>
      </c>
      <c r="D34" s="121" t="s">
        <v>144</v>
      </c>
    </row>
    <row r="35" spans="1:4" ht="15" customHeight="1" x14ac:dyDescent="0.15">
      <c r="A35" s="123" t="s">
        <v>184</v>
      </c>
      <c r="B35" s="123" t="s">
        <v>182</v>
      </c>
      <c r="C35" s="121" t="s">
        <v>183</v>
      </c>
      <c r="D35" s="121" t="s">
        <v>124</v>
      </c>
    </row>
    <row r="36" spans="1:4" ht="15" customHeight="1" x14ac:dyDescent="0.15">
      <c r="A36" s="19"/>
      <c r="B36" s="16"/>
      <c r="C36" s="19"/>
      <c r="D36" s="19"/>
    </row>
    <row r="37" spans="1:4" ht="18" x14ac:dyDescent="0.2">
      <c r="A37" s="343" t="s">
        <v>123</v>
      </c>
      <c r="B37" s="343"/>
      <c r="C37" s="343"/>
      <c r="D37" s="343"/>
    </row>
    <row r="38" spans="1:4" ht="16" x14ac:dyDescent="0.2">
      <c r="A38" s="30" t="s">
        <v>92</v>
      </c>
      <c r="B38" s="34" t="s">
        <v>91</v>
      </c>
      <c r="C38" s="34" t="s">
        <v>91</v>
      </c>
      <c r="D38" s="34" t="s">
        <v>91</v>
      </c>
    </row>
    <row r="39" spans="1:4" ht="15" customHeight="1" x14ac:dyDescent="0.15">
      <c r="A39" s="122" t="s">
        <v>260</v>
      </c>
      <c r="B39" s="120" t="s">
        <v>260</v>
      </c>
      <c r="C39" s="120" t="s">
        <v>261</v>
      </c>
      <c r="D39" s="120" t="s">
        <v>262</v>
      </c>
    </row>
    <row r="40" spans="1:4" ht="15" customHeight="1" x14ac:dyDescent="0.15">
      <c r="A40" s="26" t="s">
        <v>0</v>
      </c>
      <c r="B40" s="35" t="s">
        <v>1</v>
      </c>
      <c r="C40" s="35" t="s">
        <v>2</v>
      </c>
      <c r="D40" s="35" t="s">
        <v>3</v>
      </c>
    </row>
    <row r="41" spans="1:4" ht="15" customHeight="1" x14ac:dyDescent="0.15">
      <c r="A41" s="123" t="s">
        <v>127</v>
      </c>
      <c r="B41" s="121" t="s">
        <v>185</v>
      </c>
      <c r="C41" s="121" t="s">
        <v>186</v>
      </c>
      <c r="D41" s="121" t="s">
        <v>187</v>
      </c>
    </row>
    <row r="42" spans="1:4" ht="15" customHeight="1" x14ac:dyDescent="0.15">
      <c r="A42" s="123" t="s">
        <v>194</v>
      </c>
      <c r="B42" s="121" t="s">
        <v>195</v>
      </c>
      <c r="C42" s="121" t="s">
        <v>126</v>
      </c>
      <c r="D42" s="121" t="s">
        <v>193</v>
      </c>
    </row>
    <row r="43" spans="1:4" ht="15" customHeight="1" x14ac:dyDescent="0.15">
      <c r="A43" s="123" t="s">
        <v>199</v>
      </c>
      <c r="B43" s="121" t="s">
        <v>196</v>
      </c>
      <c r="C43" s="121" t="s">
        <v>197</v>
      </c>
      <c r="D43" s="121" t="s">
        <v>198</v>
      </c>
    </row>
    <row r="44" spans="1:4" ht="15" customHeight="1" x14ac:dyDescent="0.15">
      <c r="A44" s="118"/>
      <c r="B44" s="118"/>
      <c r="C44" s="121" t="s">
        <v>205</v>
      </c>
      <c r="D44" s="121" t="s">
        <v>203</v>
      </c>
    </row>
    <row r="46" spans="1:4" ht="15" customHeight="1" x14ac:dyDescent="0.2">
      <c r="A46" s="30" t="s">
        <v>92</v>
      </c>
      <c r="B46" s="30" t="s">
        <v>92</v>
      </c>
      <c r="C46" s="34" t="s">
        <v>91</v>
      </c>
    </row>
    <row r="47" spans="1:4" ht="15" customHeight="1" x14ac:dyDescent="0.15">
      <c r="A47" s="122" t="s">
        <v>261</v>
      </c>
      <c r="B47" s="122" t="s">
        <v>262</v>
      </c>
      <c r="C47" s="120" t="s">
        <v>265</v>
      </c>
    </row>
    <row r="48" spans="1:4" ht="15" customHeight="1" x14ac:dyDescent="0.15">
      <c r="A48" s="26" t="s">
        <v>78</v>
      </c>
      <c r="B48" s="26" t="s">
        <v>94</v>
      </c>
      <c r="C48" s="35" t="s">
        <v>154</v>
      </c>
    </row>
    <row r="49" spans="1:4" ht="15" customHeight="1" x14ac:dyDescent="0.15">
      <c r="A49" s="123" t="s">
        <v>188</v>
      </c>
      <c r="B49" s="123" t="s">
        <v>146</v>
      </c>
      <c r="C49" s="121" t="s">
        <v>189</v>
      </c>
    </row>
    <row r="50" spans="1:4" ht="15" customHeight="1" x14ac:dyDescent="0.15">
      <c r="A50" s="123" t="s">
        <v>192</v>
      </c>
      <c r="B50" s="123" t="s">
        <v>191</v>
      </c>
      <c r="C50" s="121" t="s">
        <v>190</v>
      </c>
    </row>
    <row r="51" spans="1:4" ht="15" customHeight="1" x14ac:dyDescent="0.15">
      <c r="A51" s="123" t="s">
        <v>200</v>
      </c>
      <c r="B51" s="123" t="s">
        <v>129</v>
      </c>
      <c r="C51" s="121" t="s">
        <v>201</v>
      </c>
    </row>
    <row r="52" spans="1:4" ht="15" customHeight="1" x14ac:dyDescent="0.15">
      <c r="A52" s="123" t="s">
        <v>204</v>
      </c>
      <c r="B52" s="123" t="s">
        <v>202</v>
      </c>
      <c r="C52" s="121" t="s">
        <v>128</v>
      </c>
    </row>
    <row r="53" spans="1:4" ht="15" customHeight="1" x14ac:dyDescent="0.15">
      <c r="A53" s="19"/>
      <c r="B53" s="19"/>
      <c r="C53" s="19"/>
      <c r="D53" s="19"/>
    </row>
    <row r="54" spans="1:4" ht="18" x14ac:dyDescent="0.2">
      <c r="A54" s="343" t="s">
        <v>105</v>
      </c>
      <c r="B54" s="343"/>
      <c r="C54" s="343"/>
      <c r="D54" s="343"/>
    </row>
    <row r="55" spans="1:4" ht="15" customHeight="1" x14ac:dyDescent="0.2">
      <c r="A55" s="30" t="s">
        <v>92</v>
      </c>
      <c r="B55" s="30" t="s">
        <v>92</v>
      </c>
      <c r="C55" s="34" t="s">
        <v>91</v>
      </c>
      <c r="D55" s="19"/>
    </row>
    <row r="56" spans="1:4" ht="15" customHeight="1" x14ac:dyDescent="0.15">
      <c r="A56" s="122" t="s">
        <v>259</v>
      </c>
      <c r="B56" s="122" t="s">
        <v>145</v>
      </c>
      <c r="C56" s="120" t="s">
        <v>259</v>
      </c>
      <c r="D56" s="19"/>
    </row>
    <row r="57" spans="1:4" ht="15" customHeight="1" x14ac:dyDescent="0.15">
      <c r="A57" s="26" t="s">
        <v>0</v>
      </c>
      <c r="B57" s="176" t="s">
        <v>1</v>
      </c>
      <c r="C57" s="35" t="s">
        <v>2</v>
      </c>
      <c r="D57" s="19"/>
    </row>
    <row r="58" spans="1:4" ht="15" customHeight="1" x14ac:dyDescent="0.15">
      <c r="A58" s="123" t="s">
        <v>206</v>
      </c>
      <c r="B58" s="123" t="s">
        <v>208</v>
      </c>
      <c r="C58" s="121" t="s">
        <v>207</v>
      </c>
      <c r="D58" s="19"/>
    </row>
    <row r="59" spans="1:4" ht="15" customHeight="1" x14ac:dyDescent="0.15">
      <c r="A59" s="123" t="s">
        <v>211</v>
      </c>
      <c r="B59" s="123" t="s">
        <v>209</v>
      </c>
      <c r="C59" s="121" t="s">
        <v>210</v>
      </c>
      <c r="D59" s="19"/>
    </row>
    <row r="60" spans="1:4" ht="15" customHeight="1" x14ac:dyDescent="0.15">
      <c r="A60" s="123" t="s">
        <v>212</v>
      </c>
      <c r="B60" s="123" t="s">
        <v>214</v>
      </c>
      <c r="C60" s="121" t="s">
        <v>213</v>
      </c>
      <c r="D60" s="19"/>
    </row>
    <row r="61" spans="1:4" ht="15" customHeight="1" x14ac:dyDescent="0.15">
      <c r="A61" s="331"/>
      <c r="B61" s="331"/>
      <c r="C61" s="121" t="s">
        <v>215</v>
      </c>
    </row>
  </sheetData>
  <mergeCells count="12">
    <mergeCell ref="A1:D1"/>
    <mergeCell ref="A2:D2"/>
    <mergeCell ref="A11:D11"/>
    <mergeCell ref="A3:D3"/>
    <mergeCell ref="A4:D4"/>
    <mergeCell ref="A5:D5"/>
    <mergeCell ref="A7:D7"/>
    <mergeCell ref="A8:D8"/>
    <mergeCell ref="A54:D54"/>
    <mergeCell ref="A28:D28"/>
    <mergeCell ref="A37:D37"/>
    <mergeCell ref="A19:D19"/>
  </mergeCells>
  <phoneticPr fontId="2" type="noConversion"/>
  <printOptions horizontalCentered="1" verticalCentered="1"/>
  <pageMargins left="0.25" right="0.25" top="0.23" bottom="0.24" header="0.22" footer="0.24"/>
  <pageSetup scale="43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Pools!A29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E3VB 16 Blue</v>
      </c>
      <c r="C12" s="397"/>
      <c r="D12" s="396" t="str">
        <f>A16</f>
        <v>EP True Grit DO 14</v>
      </c>
      <c r="E12" s="399"/>
      <c r="F12" s="396" t="str">
        <f>A19</f>
        <v>SF Storm 152 Avalanche</v>
      </c>
      <c r="G12" s="399"/>
      <c r="H12" s="401" t="str">
        <f>A22</f>
        <v>SC Scorchers 15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Pools!A32</f>
        <v>E3VB 16 Blue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Pools!A33</f>
        <v>EP True Grit DO 14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Pools!A34</f>
        <v>SF Storm 152 Avalanche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Pools!A35</f>
        <v>SC Scorchers 15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Blue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DO 14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152 Avalanche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SC Scorchers 15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E3VB 16 Blue</v>
      </c>
      <c r="C35" s="399"/>
      <c r="D35" s="396" t="str">
        <f>A30</f>
        <v>SF Storm 152 Avalanche</v>
      </c>
      <c r="E35" s="399"/>
      <c r="F35" s="409" t="str">
        <f>A16</f>
        <v>EP True Grit DO 14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EP True Grit DO 14</v>
      </c>
      <c r="C36" s="399"/>
      <c r="D36" s="396" t="str">
        <f>A22</f>
        <v>SC Scorchers 15</v>
      </c>
      <c r="E36" s="399"/>
      <c r="F36" s="409" t="str">
        <f>A13</f>
        <v>E3VB 16 Blue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E3VB 16 Blue</v>
      </c>
      <c r="C37" s="399"/>
      <c r="D37" s="396" t="str">
        <f>A31</f>
        <v>SC Scorchers 15</v>
      </c>
      <c r="E37" s="399"/>
      <c r="F37" s="409" t="str">
        <f>A30</f>
        <v>SF Storm 152 Avalanche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EP True Grit DO 14</v>
      </c>
      <c r="C38" s="399"/>
      <c r="D38" s="396" t="str">
        <f>A30</f>
        <v>SF Storm 152 Avalanche</v>
      </c>
      <c r="E38" s="399"/>
      <c r="F38" s="409" t="str">
        <f>A28</f>
        <v>E3VB 16 Blue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SF Storm 152 Avalanche</v>
      </c>
      <c r="C39" s="399"/>
      <c r="D39" s="396" t="str">
        <f>A31</f>
        <v>SC Scorchers 15</v>
      </c>
      <c r="E39" s="399"/>
      <c r="F39" s="409" t="str">
        <f>A16</f>
        <v>EP True Grit DO 14</v>
      </c>
      <c r="G39" s="409"/>
    </row>
    <row r="40" spans="1:12" ht="18" customHeight="1" x14ac:dyDescent="0.15">
      <c r="A40" s="3" t="s">
        <v>26</v>
      </c>
      <c r="B40" s="396" t="str">
        <f>A13</f>
        <v>E3VB 16 Blue</v>
      </c>
      <c r="C40" s="399"/>
      <c r="D40" s="396" t="str">
        <f>A29</f>
        <v>EP True Grit DO 14</v>
      </c>
      <c r="E40" s="399"/>
      <c r="F40" s="409" t="str">
        <f>A22</f>
        <v>SC Scorchers 15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J13:J15"/>
    <mergeCell ref="K13:L15"/>
    <mergeCell ref="A13:A15"/>
    <mergeCell ref="B13:C15"/>
    <mergeCell ref="B12:C12"/>
    <mergeCell ref="D12:E12"/>
    <mergeCell ref="F12:G12"/>
    <mergeCell ref="A1:M1"/>
    <mergeCell ref="A2:M2"/>
    <mergeCell ref="A7:H7"/>
    <mergeCell ref="H12:I12"/>
    <mergeCell ref="K12:L12"/>
    <mergeCell ref="K16:L18"/>
    <mergeCell ref="J19:J21"/>
    <mergeCell ref="K19:L21"/>
    <mergeCell ref="A22:A24"/>
    <mergeCell ref="H22:I24"/>
    <mergeCell ref="J22:J24"/>
    <mergeCell ref="K22:L24"/>
    <mergeCell ref="A19:A21"/>
    <mergeCell ref="A16:A18"/>
    <mergeCell ref="D16:E18"/>
    <mergeCell ref="I26:J26"/>
    <mergeCell ref="B29:C29"/>
    <mergeCell ref="D29:E29"/>
    <mergeCell ref="F29:G29"/>
    <mergeCell ref="J16:J18"/>
    <mergeCell ref="F26:H26"/>
    <mergeCell ref="F27:G27"/>
    <mergeCell ref="B28:C28"/>
    <mergeCell ref="D28:E28"/>
    <mergeCell ref="B26:D26"/>
    <mergeCell ref="F28:G28"/>
    <mergeCell ref="F34:G34"/>
    <mergeCell ref="I34:L34"/>
    <mergeCell ref="B27:C27"/>
    <mergeCell ref="D27:E27"/>
    <mergeCell ref="B31:C31"/>
    <mergeCell ref="D31:E31"/>
    <mergeCell ref="F31:G31"/>
    <mergeCell ref="B32:C32"/>
    <mergeCell ref="B34:C34"/>
    <mergeCell ref="D34:E34"/>
    <mergeCell ref="B30:C30"/>
    <mergeCell ref="D30:E30"/>
    <mergeCell ref="F30:G30"/>
    <mergeCell ref="D32:E32"/>
    <mergeCell ref="F32:G32"/>
    <mergeCell ref="D35:E35"/>
    <mergeCell ref="F35:G35"/>
    <mergeCell ref="I35:L35"/>
    <mergeCell ref="B36:C36"/>
    <mergeCell ref="D36:E36"/>
    <mergeCell ref="F36:G36"/>
    <mergeCell ref="B35:C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Pools!B29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NNM Fusion 16</v>
      </c>
      <c r="C12" s="397"/>
      <c r="D12" s="396" t="str">
        <f>A16</f>
        <v>NM Cactus 15 Green</v>
      </c>
      <c r="E12" s="399"/>
      <c r="F12" s="396" t="str">
        <f>A19</f>
        <v>E3VB 14 Excel</v>
      </c>
      <c r="G12" s="399"/>
      <c r="H12" s="401" t="str">
        <f>A22</f>
        <v>ARVC 13N2 Adidas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Pools!B32</f>
        <v>NNM Fusion 16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Pools!B33</f>
        <v>NM Cactus 15 Green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Pools!B34</f>
        <v>E3VB 14 Excel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Pools!B35</f>
        <v>ARVC 13N2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NNM Fusion 16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NM Cactus 15 Green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E3VB 14 Excel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13N2 Adidas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NNM Fusion 16</v>
      </c>
      <c r="C35" s="399"/>
      <c r="D35" s="396" t="str">
        <f>A30</f>
        <v>E3VB 14 Excel</v>
      </c>
      <c r="E35" s="399"/>
      <c r="F35" s="409" t="str">
        <f>A16</f>
        <v>NM Cactus 15 Green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NM Cactus 15 Green</v>
      </c>
      <c r="C36" s="399"/>
      <c r="D36" s="396" t="str">
        <f>A22</f>
        <v>ARVC 13N2 Adidas</v>
      </c>
      <c r="E36" s="399"/>
      <c r="F36" s="409" t="str">
        <f>A13</f>
        <v>NNM Fusion 16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NNM Fusion 16</v>
      </c>
      <c r="C37" s="399"/>
      <c r="D37" s="396" t="str">
        <f>A31</f>
        <v>ARVC 13N2 Adidas</v>
      </c>
      <c r="E37" s="399"/>
      <c r="F37" s="409" t="str">
        <f>A30</f>
        <v>E3VB 14 Excel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NM Cactus 15 Green</v>
      </c>
      <c r="C38" s="399"/>
      <c r="D38" s="396" t="str">
        <f>A30</f>
        <v>E3VB 14 Excel</v>
      </c>
      <c r="E38" s="399"/>
      <c r="F38" s="409" t="str">
        <f>A28</f>
        <v>NNM Fusion 16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E3VB 14 Excel</v>
      </c>
      <c r="C39" s="399"/>
      <c r="D39" s="396" t="str">
        <f>A31</f>
        <v>ARVC 13N2 Adidas</v>
      </c>
      <c r="E39" s="399"/>
      <c r="F39" s="409" t="str">
        <f>A16</f>
        <v>NM Cactus 15 Green</v>
      </c>
      <c r="G39" s="409"/>
    </row>
    <row r="40" spans="1:12" ht="18" customHeight="1" x14ac:dyDescent="0.15">
      <c r="A40" s="3" t="s">
        <v>26</v>
      </c>
      <c r="B40" s="396" t="str">
        <f>A13</f>
        <v>NNM Fusion 16</v>
      </c>
      <c r="C40" s="399"/>
      <c r="D40" s="396" t="str">
        <f>A29</f>
        <v>NM Cactus 15 Green</v>
      </c>
      <c r="E40" s="399"/>
      <c r="F40" s="409" t="str">
        <f>A22</f>
        <v>ARVC 13N2 Adidas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B26:D26"/>
    <mergeCell ref="F26:H26"/>
    <mergeCell ref="B32:C32"/>
    <mergeCell ref="B30:C30"/>
    <mergeCell ref="D30:E30"/>
    <mergeCell ref="F30:G30"/>
    <mergeCell ref="B31:C31"/>
    <mergeCell ref="D31:E31"/>
    <mergeCell ref="F31:G31"/>
    <mergeCell ref="A2:M2"/>
    <mergeCell ref="A7:H7"/>
    <mergeCell ref="H12:I12"/>
    <mergeCell ref="K12:L12"/>
    <mergeCell ref="J13:J15"/>
    <mergeCell ref="K13:L15"/>
    <mergeCell ref="B13:C15"/>
    <mergeCell ref="F12:G12"/>
    <mergeCell ref="B12:C12"/>
    <mergeCell ref="D12:E12"/>
    <mergeCell ref="A13:A15"/>
    <mergeCell ref="J16:J18"/>
    <mergeCell ref="K16:L18"/>
    <mergeCell ref="J19:J21"/>
    <mergeCell ref="K19:L21"/>
    <mergeCell ref="A22:A24"/>
    <mergeCell ref="H22:I24"/>
    <mergeCell ref="J22:J24"/>
    <mergeCell ref="K22:L24"/>
    <mergeCell ref="A19:A21"/>
    <mergeCell ref="D16:E18"/>
    <mergeCell ref="A16:A18"/>
    <mergeCell ref="I26:J26"/>
    <mergeCell ref="B29:C29"/>
    <mergeCell ref="D29:E29"/>
    <mergeCell ref="F29:G29"/>
    <mergeCell ref="B34:C34"/>
    <mergeCell ref="D34:E34"/>
    <mergeCell ref="F34:G34"/>
    <mergeCell ref="I34:L34"/>
    <mergeCell ref="D32:E32"/>
    <mergeCell ref="F32:G32"/>
    <mergeCell ref="B28:C28"/>
    <mergeCell ref="D28:E28"/>
    <mergeCell ref="F28:G28"/>
    <mergeCell ref="B27:C27"/>
    <mergeCell ref="D27:E27"/>
    <mergeCell ref="F27:G27"/>
    <mergeCell ref="B35:C35"/>
    <mergeCell ref="D35:E35"/>
    <mergeCell ref="F35:G35"/>
    <mergeCell ref="I35:L35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M45"/>
  <sheetViews>
    <sheetView topLeftCell="A8" workbookViewId="0">
      <selection activeCell="B21" sqref="B2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Pools!C30</f>
        <v>The Fieldhouse Ct. 9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9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Amarillo Xtreme 14 Triumph</v>
      </c>
      <c r="C12" s="397"/>
      <c r="D12" s="396" t="str">
        <f>A16</f>
        <v>NM Cactus 15 NTL</v>
      </c>
      <c r="E12" s="399"/>
      <c r="F12" s="396" t="str">
        <f>A19</f>
        <v>ARVC 14R1 Adidas</v>
      </c>
      <c r="G12" s="399"/>
      <c r="H12" s="401" t="str">
        <f>A22</f>
        <v>FCVBC 15 Haley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Pools!C32</f>
        <v>Amarillo Xtreme 14 Triumph</v>
      </c>
      <c r="B13" s="390"/>
      <c r="C13" s="391"/>
      <c r="D13" s="40"/>
      <c r="E13" s="40"/>
      <c r="F13" s="40">
        <v>25</v>
      </c>
      <c r="G13" s="40">
        <v>21</v>
      </c>
      <c r="H13" s="40">
        <v>25</v>
      </c>
      <c r="I13" s="40">
        <v>23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13</v>
      </c>
      <c r="H14" s="40">
        <v>25</v>
      </c>
      <c r="I14" s="40">
        <v>18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Pools!C33</f>
        <v>NM Cactus 15 NTL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25</v>
      </c>
      <c r="G16" s="40">
        <v>21</v>
      </c>
      <c r="H16" s="40">
        <v>25</v>
      </c>
      <c r="I16" s="40">
        <v>17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25</v>
      </c>
      <c r="G17" s="40">
        <v>12</v>
      </c>
      <c r="H17" s="40">
        <v>25</v>
      </c>
      <c r="I17" s="40">
        <v>19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Pools!C34</f>
        <v>ARVC 14R1 Adidas</v>
      </c>
      <c r="B19" s="42">
        <f>IF(G13&gt;0,G13," ")</f>
        <v>21</v>
      </c>
      <c r="C19" s="42">
        <f>IF(F13&gt;0,F13," ")</f>
        <v>25</v>
      </c>
      <c r="D19" s="42">
        <f>IF(G16&gt;0,G16," ")</f>
        <v>21</v>
      </c>
      <c r="E19" s="42">
        <f>IF(F16&gt;0,F16," ")</f>
        <v>25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13</v>
      </c>
      <c r="C20" s="42">
        <f>IF(F14&gt;0,F14," ")</f>
        <v>25</v>
      </c>
      <c r="D20" s="42">
        <f>IF(G17&gt;0,G17," ")</f>
        <v>12</v>
      </c>
      <c r="E20" s="42">
        <f>IF(F17&gt;0,F17," ")</f>
        <v>25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Pools!C35</f>
        <v>FCVBC 15 Haley</v>
      </c>
      <c r="B22" s="42">
        <f>IF(I13&gt;0,I13," ")</f>
        <v>23</v>
      </c>
      <c r="C22" s="42">
        <f>IF(H13&gt;0,H13," ")</f>
        <v>25</v>
      </c>
      <c r="D22" s="42">
        <f>IF(I16&gt;0,I16," ")</f>
        <v>17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18</v>
      </c>
      <c r="C23" s="42">
        <f>IF(H14&gt;0,H14," ")</f>
        <v>25</v>
      </c>
      <c r="D23" s="42">
        <f>IF(I17&gt;0,I17," ")</f>
        <v>19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Amarillo Xtreme 14 Triumph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75</v>
      </c>
      <c r="K28" s="45">
        <f>I28-J28</f>
        <v>25</v>
      </c>
    </row>
    <row r="29" spans="1:13" ht="24" customHeight="1" x14ac:dyDescent="0.15">
      <c r="A29" s="2" t="str">
        <f>A16</f>
        <v>NM Cactus 15 NTL</v>
      </c>
      <c r="B29" s="385">
        <v>4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14R1 Adidas</v>
      </c>
      <c r="B30" s="385"/>
      <c r="C30" s="386"/>
      <c r="D30" s="385">
        <v>4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Haley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8</v>
      </c>
      <c r="C32" s="384"/>
      <c r="D32" s="384">
        <f>SUM(D28:E31)</f>
        <v>8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Amarillo Xtreme 14 Triumph</v>
      </c>
      <c r="C35" s="399"/>
      <c r="D35" s="396" t="str">
        <f>A30</f>
        <v>ARVC 14R1 Adidas</v>
      </c>
      <c r="E35" s="399"/>
      <c r="F35" s="409" t="str">
        <f>A16</f>
        <v>NM Cactus 15 NTL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NM Cactus 15 NTL</v>
      </c>
      <c r="C36" s="399"/>
      <c r="D36" s="396" t="str">
        <f>A22</f>
        <v>FCVBC 15 Haley</v>
      </c>
      <c r="E36" s="399"/>
      <c r="F36" s="409" t="str">
        <f>A13</f>
        <v>Amarillo Xtreme 14 Triumph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Amarillo Xtreme 14 Triumph</v>
      </c>
      <c r="C37" s="399"/>
      <c r="D37" s="396" t="str">
        <f>A31</f>
        <v>FCVBC 15 Haley</v>
      </c>
      <c r="E37" s="399"/>
      <c r="F37" s="409" t="str">
        <f>A30</f>
        <v>ARVC 14R1 Adidas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NM Cactus 15 NTL</v>
      </c>
      <c r="C38" s="399"/>
      <c r="D38" s="396" t="str">
        <f>A30</f>
        <v>ARVC 14R1 Adidas</v>
      </c>
      <c r="E38" s="399"/>
      <c r="F38" s="409" t="str">
        <f>A28</f>
        <v>Amarillo Xtreme 14 Triumph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ARVC 14R1 Adidas</v>
      </c>
      <c r="C39" s="399"/>
      <c r="D39" s="396" t="str">
        <f>A31</f>
        <v>FCVBC 15 Haley</v>
      </c>
      <c r="E39" s="399"/>
      <c r="F39" s="409" t="str">
        <f>A16</f>
        <v>NM Cactus 15 NTL</v>
      </c>
      <c r="G39" s="409"/>
    </row>
    <row r="40" spans="1:12" ht="18" customHeight="1" x14ac:dyDescent="0.15">
      <c r="A40" s="3" t="s">
        <v>26</v>
      </c>
      <c r="B40" s="396" t="str">
        <f>A13</f>
        <v>Amarillo Xtreme 14 Triumph</v>
      </c>
      <c r="C40" s="399"/>
      <c r="D40" s="396" t="str">
        <f>A29</f>
        <v>NM Cactus 15 NTL</v>
      </c>
      <c r="E40" s="399"/>
      <c r="F40" s="409" t="str">
        <f>A22</f>
        <v>FCVBC 15 Haley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7:C27"/>
    <mergeCell ref="D27:E27"/>
    <mergeCell ref="B26:D26"/>
    <mergeCell ref="F26:H26"/>
    <mergeCell ref="I26:J26"/>
    <mergeCell ref="F27:G27"/>
    <mergeCell ref="B28:C28"/>
    <mergeCell ref="D28:E28"/>
    <mergeCell ref="F28:G28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7:H7"/>
    <mergeCell ref="A1:M1"/>
    <mergeCell ref="A2:M2"/>
    <mergeCell ref="B12:C12"/>
    <mergeCell ref="D12:E12"/>
    <mergeCell ref="F12:G12"/>
    <mergeCell ref="H12:I12"/>
    <mergeCell ref="K12:L12"/>
  </mergeCells>
  <pageMargins left="0.09" right="0.46" top="0.91" bottom="0.63" header="0.5" footer="0.5"/>
  <pageSetup scale="61" orientation="landscape" horizontalDpi="429496729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M45"/>
  <sheetViews>
    <sheetView topLeftCell="A2" workbookViewId="0">
      <selection activeCell="D32" sqref="D32:E32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Pools!D29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Pools!D30</f>
        <v>The Fieldhouse Ct. 10</v>
      </c>
    </row>
    <row r="5" spans="1:13" s="27" customFormat="1" ht="14" x14ac:dyDescent="0.15">
      <c r="A5" s="38" t="s">
        <v>5</v>
      </c>
      <c r="B5" s="27" t="str">
        <f>Pools!A28</f>
        <v>Division III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10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151 Thunder</v>
      </c>
      <c r="C12" s="397"/>
      <c r="D12" s="396" t="str">
        <f>A16</f>
        <v>PBEVC Str8Smash 16</v>
      </c>
      <c r="E12" s="399"/>
      <c r="F12" s="396" t="str">
        <f>A19</f>
        <v>FCVBC 14 Robin</v>
      </c>
      <c r="G12" s="399"/>
      <c r="H12" s="401" t="str">
        <f>A22</f>
        <v>NM Cactus 15/16 Black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Pools!D32</f>
        <v>SF Storm 151 Thunder</v>
      </c>
      <c r="B13" s="390"/>
      <c r="C13" s="391"/>
      <c r="D13" s="40"/>
      <c r="E13" s="40"/>
      <c r="F13" s="40">
        <v>25</v>
      </c>
      <c r="G13" s="40">
        <v>14</v>
      </c>
      <c r="H13" s="40">
        <v>25</v>
      </c>
      <c r="I13" s="40">
        <v>7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17</v>
      </c>
      <c r="G14" s="40">
        <v>25</v>
      </c>
      <c r="H14" s="40">
        <v>25</v>
      </c>
      <c r="I14" s="40">
        <v>15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Pools!D33</f>
        <v>PBEVC Str8Smash 16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24</v>
      </c>
      <c r="G16" s="40">
        <v>26</v>
      </c>
      <c r="H16" s="40">
        <v>25</v>
      </c>
      <c r="I16" s="40">
        <v>21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11</v>
      </c>
      <c r="G17" s="40">
        <v>25</v>
      </c>
      <c r="H17" s="40">
        <v>25</v>
      </c>
      <c r="I17" s="40">
        <v>20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Pools!D34</f>
        <v>FCVBC 14 Robin</v>
      </c>
      <c r="B19" s="42">
        <f>IF(G13&gt;0,G13," ")</f>
        <v>14</v>
      </c>
      <c r="C19" s="42">
        <f>IF(F13&gt;0,F13," ")</f>
        <v>25</v>
      </c>
      <c r="D19" s="42">
        <f>IF(G16&gt;0,G16," ")</f>
        <v>26</v>
      </c>
      <c r="E19" s="42">
        <f>IF(F16&gt;0,F16," ")</f>
        <v>24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25</v>
      </c>
      <c r="C20" s="42">
        <f>IF(F14&gt;0,F14," ")</f>
        <v>17</v>
      </c>
      <c r="D20" s="42">
        <f>IF(G17&gt;0,G17," ")</f>
        <v>25</v>
      </c>
      <c r="E20" s="42">
        <f>IF(F17&gt;0,F17," ")</f>
        <v>11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Pools!D35</f>
        <v>NM Cactus 15/16 Black</v>
      </c>
      <c r="B22" s="42">
        <f>IF(I13&gt;0,I13," ")</f>
        <v>7</v>
      </c>
      <c r="C22" s="42">
        <f>IF(H13&gt;0,H13," ")</f>
        <v>25</v>
      </c>
      <c r="D22" s="42">
        <f>IF(I16&gt;0,I16," ")</f>
        <v>21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15</v>
      </c>
      <c r="C23" s="42">
        <f>IF(H14&gt;0,H14," ")</f>
        <v>25</v>
      </c>
      <c r="D23" s="42">
        <f>IF(I17&gt;0,I17," ")</f>
        <v>20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151 Thunder</v>
      </c>
      <c r="B28" s="385">
        <v>3</v>
      </c>
      <c r="C28" s="386"/>
      <c r="D28" s="385">
        <v>1</v>
      </c>
      <c r="E28" s="386"/>
      <c r="F28" s="385"/>
      <c r="G28" s="386"/>
      <c r="H28" s="44"/>
      <c r="I28" s="45">
        <f>D13+D14+D15+F13+F14+F15+H13+H14+H15</f>
        <v>92</v>
      </c>
      <c r="J28" s="45">
        <f>E13+E14+E15+G13+G14+G15+I13+I14+I15</f>
        <v>61</v>
      </c>
      <c r="K28" s="45">
        <f>I28-J28</f>
        <v>31</v>
      </c>
    </row>
    <row r="29" spans="1:13" ht="24" customHeight="1" x14ac:dyDescent="0.15">
      <c r="A29" s="2" t="str">
        <f>A16</f>
        <v>PBEVC Str8Smash 16</v>
      </c>
      <c r="B29" s="385">
        <v>2</v>
      </c>
      <c r="C29" s="386"/>
      <c r="D29" s="385">
        <v>2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Robin</v>
      </c>
      <c r="B30" s="385">
        <v>3</v>
      </c>
      <c r="C30" s="386"/>
      <c r="D30" s="385">
        <v>1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15/16 Black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8</v>
      </c>
      <c r="C32" s="384"/>
      <c r="D32" s="384">
        <f>SUM(D28:E31)</f>
        <v>8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151 Thunder</v>
      </c>
      <c r="C35" s="399"/>
      <c r="D35" s="396" t="str">
        <f>A30</f>
        <v>FCVBC 14 Robin</v>
      </c>
      <c r="E35" s="399"/>
      <c r="F35" s="409" t="str">
        <f>A16</f>
        <v>PBEVC Str8Smash 16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PBEVC Str8Smash 16</v>
      </c>
      <c r="C36" s="399"/>
      <c r="D36" s="396" t="str">
        <f>A22</f>
        <v>NM Cactus 15/16 Black</v>
      </c>
      <c r="E36" s="399"/>
      <c r="F36" s="409" t="str">
        <f>A13</f>
        <v>SF Storm 151 Thunder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151 Thunder</v>
      </c>
      <c r="C37" s="399"/>
      <c r="D37" s="396" t="str">
        <f>A31</f>
        <v>NM Cactus 15/16 Black</v>
      </c>
      <c r="E37" s="399"/>
      <c r="F37" s="409" t="str">
        <f>A30</f>
        <v>FCVBC 14 Robin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PBEVC Str8Smash 16</v>
      </c>
      <c r="C38" s="399"/>
      <c r="D38" s="396" t="str">
        <f>A30</f>
        <v>FCVBC 14 Robin</v>
      </c>
      <c r="E38" s="399"/>
      <c r="F38" s="409" t="str">
        <f>A28</f>
        <v>SF Storm 151 Thunder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FCVBC 14 Robin</v>
      </c>
      <c r="C39" s="399"/>
      <c r="D39" s="396" t="str">
        <f>A31</f>
        <v>NM Cactus 15/16 Black</v>
      </c>
      <c r="E39" s="399"/>
      <c r="F39" s="409" t="str">
        <f>A16</f>
        <v>PBEVC Str8Smash 16</v>
      </c>
      <c r="G39" s="409"/>
    </row>
    <row r="40" spans="1:12" ht="18" customHeight="1" x14ac:dyDescent="0.15">
      <c r="A40" s="3" t="s">
        <v>26</v>
      </c>
      <c r="B40" s="396" t="str">
        <f>A13</f>
        <v>SF Storm 151 Thunder</v>
      </c>
      <c r="C40" s="399"/>
      <c r="D40" s="396" t="str">
        <f>A29</f>
        <v>PBEVC Str8Smash 16</v>
      </c>
      <c r="E40" s="399"/>
      <c r="F40" s="409" t="str">
        <f>A22</f>
        <v>NM Cactus 15/16 Black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7:H7"/>
    <mergeCell ref="A1:M1"/>
    <mergeCell ref="A2:M2"/>
    <mergeCell ref="B12:C12"/>
    <mergeCell ref="D12:E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108"/>
  <sheetViews>
    <sheetView topLeftCell="C1" workbookViewId="0">
      <selection activeCell="E7" sqref="E7"/>
    </sheetView>
  </sheetViews>
  <sheetFormatPr baseColWidth="10" defaultRowHeight="13" x14ac:dyDescent="0.15"/>
  <cols>
    <col min="1" max="1" width="4.6640625" customWidth="1"/>
    <col min="2" max="8" width="28.6640625" customWidth="1"/>
    <col min="9" max="9" width="4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258</v>
      </c>
      <c r="E7" s="125" t="s">
        <v>42</v>
      </c>
      <c r="F7" s="125" t="s">
        <v>273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31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10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71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33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10</v>
      </c>
      <c r="E20" s="54"/>
      <c r="F20" s="221" t="str">
        <f>E25</f>
        <v>The Fieldhouse Ct. 10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34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10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79</v>
      </c>
      <c r="D29" s="29"/>
      <c r="E29" s="139" t="s">
        <v>35</v>
      </c>
      <c r="F29" s="54"/>
      <c r="G29" s="219" t="s">
        <v>65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10</v>
      </c>
      <c r="D30" s="29"/>
      <c r="E30" s="54"/>
      <c r="F30" s="146"/>
      <c r="G30" s="221" t="str">
        <f>D20</f>
        <v>The Fieldhouse Ct. 10</v>
      </c>
      <c r="H30" s="140"/>
      <c r="I30" s="124"/>
    </row>
    <row r="31" spans="1:9" ht="24" customHeight="1" x14ac:dyDescent="0.2">
      <c r="A31" s="124"/>
      <c r="B31" s="29" t="s">
        <v>44</v>
      </c>
      <c r="C31" s="141" t="s">
        <v>114</v>
      </c>
      <c r="D31" s="29"/>
      <c r="E31" s="54"/>
      <c r="F31" s="146"/>
      <c r="G31" s="224" t="s">
        <v>55</v>
      </c>
      <c r="H31" s="29" t="s">
        <v>45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36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11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37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11</v>
      </c>
      <c r="E40" s="54"/>
      <c r="F40" s="221" t="str">
        <f>F7</f>
        <v>The Fieldhouse Ct. 11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38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11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70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32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81</v>
      </c>
      <c r="D50" s="29"/>
      <c r="F50" s="54"/>
      <c r="G50" s="219" t="s">
        <v>68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11</v>
      </c>
      <c r="D51" s="29"/>
      <c r="E51" s="54"/>
      <c r="F51" s="54"/>
      <c r="G51" s="221" t="str">
        <f>D40</f>
        <v>The Fieldhouse Ct. 11</v>
      </c>
      <c r="H51" s="140"/>
      <c r="I51" s="124"/>
    </row>
    <row r="52" spans="1:9" ht="24" customHeight="1" x14ac:dyDescent="0.2">
      <c r="A52" s="124"/>
      <c r="B52" s="29" t="s">
        <v>225</v>
      </c>
      <c r="C52" s="141" t="s">
        <v>226</v>
      </c>
      <c r="D52" s="29"/>
      <c r="E52" s="54"/>
      <c r="F52" s="54"/>
      <c r="G52" s="224" t="s">
        <v>118</v>
      </c>
      <c r="H52" s="29" t="s">
        <v>227</v>
      </c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5:I5"/>
    <mergeCell ref="A8:I8"/>
    <mergeCell ref="A9:I9"/>
    <mergeCell ref="A1:I1"/>
    <mergeCell ref="A2:I2"/>
    <mergeCell ref="A3:C3"/>
    <mergeCell ref="A4:I4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108"/>
  <sheetViews>
    <sheetView workbookViewId="0">
      <selection activeCell="C11" sqref="C11"/>
    </sheetView>
  </sheetViews>
  <sheetFormatPr baseColWidth="10" defaultColWidth="8.83203125" defaultRowHeight="13" x14ac:dyDescent="0.15"/>
  <cols>
    <col min="1" max="1" width="4.6640625" customWidth="1"/>
    <col min="2" max="8" width="28.6640625" customWidth="1"/>
    <col min="9" max="9" width="4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/>
      <c r="B3" s="383"/>
      <c r="C3" s="383"/>
      <c r="D3" s="5"/>
      <c r="E3" s="5"/>
    </row>
    <row r="4" spans="1:9" ht="20" x14ac:dyDescent="0.2">
      <c r="A4" s="381" t="str">
        <f>Pools!A28</f>
        <v>Division III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2">
      <c r="A7" s="124"/>
      <c r="B7" s="126"/>
      <c r="C7" s="55"/>
      <c r="D7" s="125" t="s">
        <v>274</v>
      </c>
      <c r="E7" s="125" t="s">
        <v>42</v>
      </c>
      <c r="F7" s="125" t="s">
        <v>275</v>
      </c>
      <c r="G7" s="126"/>
      <c r="H7" s="124"/>
      <c r="I7" s="124"/>
    </row>
    <row r="8" spans="1:9" ht="18" customHeight="1" x14ac:dyDescent="0.2">
      <c r="A8" s="411"/>
      <c r="B8" s="411"/>
      <c r="C8" s="411"/>
      <c r="D8" s="411"/>
      <c r="E8" s="411"/>
      <c r="F8" s="411"/>
      <c r="G8" s="411"/>
      <c r="H8" s="411"/>
      <c r="I8" s="411"/>
    </row>
    <row r="9" spans="1:9" ht="18" customHeight="1" x14ac:dyDescent="0.2">
      <c r="A9" s="412" t="s">
        <v>41</v>
      </c>
      <c r="B9" s="412"/>
      <c r="C9" s="412"/>
      <c r="D9" s="412"/>
      <c r="E9" s="412"/>
      <c r="F9" s="412"/>
      <c r="G9" s="412"/>
      <c r="H9" s="412"/>
      <c r="I9" s="412"/>
    </row>
    <row r="10" spans="1:9" ht="28.5" customHeight="1" x14ac:dyDescent="0.2">
      <c r="A10" s="124"/>
      <c r="B10" s="125"/>
      <c r="C10" s="125"/>
      <c r="D10" s="125"/>
      <c r="E10" s="125"/>
      <c r="F10" s="125"/>
      <c r="G10" s="124"/>
      <c r="H10" s="124"/>
      <c r="I10" s="124"/>
    </row>
    <row r="11" spans="1:9" ht="24" customHeight="1" x14ac:dyDescent="0.2">
      <c r="A11" s="124"/>
      <c r="B11" s="124"/>
      <c r="C11" s="124"/>
      <c r="D11" s="124"/>
      <c r="E11" s="124"/>
      <c r="F11" s="124"/>
      <c r="G11" s="124"/>
      <c r="H11" s="124"/>
      <c r="I11" s="124"/>
    </row>
    <row r="12" spans="1:9" ht="24" customHeight="1" thickBot="1" x14ac:dyDescent="0.25">
      <c r="A12" s="124"/>
      <c r="B12" s="29"/>
      <c r="C12" s="29"/>
      <c r="D12" s="29"/>
      <c r="E12" s="54" t="s">
        <v>39</v>
      </c>
      <c r="F12" s="54"/>
      <c r="G12" s="54"/>
      <c r="H12" s="29"/>
      <c r="I12" s="124"/>
    </row>
    <row r="13" spans="1:9" ht="24" customHeight="1" thickTop="1" x14ac:dyDescent="0.2">
      <c r="A13" s="124"/>
      <c r="B13" s="29"/>
      <c r="C13" s="29"/>
      <c r="D13" s="29"/>
      <c r="E13" s="127"/>
      <c r="F13" s="54"/>
      <c r="G13" s="54"/>
      <c r="H13" s="29"/>
      <c r="I13" s="124"/>
    </row>
    <row r="14" spans="1:9" ht="24" customHeight="1" x14ac:dyDescent="0.2">
      <c r="A14" s="124"/>
      <c r="B14" s="29"/>
      <c r="C14" s="29"/>
      <c r="D14" s="29"/>
      <c r="E14" s="128" t="s">
        <v>63</v>
      </c>
      <c r="F14" s="54"/>
      <c r="G14" s="54"/>
      <c r="H14" s="29"/>
      <c r="I14" s="124"/>
    </row>
    <row r="15" spans="1:9" ht="24" customHeight="1" thickBot="1" x14ac:dyDescent="0.25">
      <c r="A15" s="124"/>
      <c r="B15" s="29"/>
      <c r="C15" s="29"/>
      <c r="D15" s="129"/>
      <c r="E15" s="130" t="str">
        <f>D7</f>
        <v>The Fieldhouse Ct. 12</v>
      </c>
      <c r="F15" s="216"/>
      <c r="G15" s="54"/>
      <c r="H15" s="29"/>
      <c r="I15" s="124"/>
    </row>
    <row r="16" spans="1:9" ht="24" customHeight="1" x14ac:dyDescent="0.2">
      <c r="A16" s="124"/>
      <c r="B16" s="29"/>
      <c r="C16" s="29"/>
      <c r="D16" s="131"/>
      <c r="E16" s="217" t="s">
        <v>90</v>
      </c>
      <c r="F16" s="218"/>
      <c r="G16" s="54"/>
      <c r="H16" s="29"/>
      <c r="I16" s="124"/>
    </row>
    <row r="17" spans="1:9" ht="24" customHeight="1" x14ac:dyDescent="0.2">
      <c r="A17" s="124"/>
      <c r="B17" s="29"/>
      <c r="C17" s="29"/>
      <c r="D17" s="132"/>
      <c r="E17" s="133"/>
      <c r="F17" s="151"/>
      <c r="G17" s="54"/>
      <c r="H17" s="29"/>
      <c r="I17" s="124"/>
    </row>
    <row r="18" spans="1:9" ht="24" customHeight="1" thickBot="1" x14ac:dyDescent="0.25">
      <c r="A18" s="124"/>
      <c r="B18" s="29"/>
      <c r="C18" s="29"/>
      <c r="D18" s="135"/>
      <c r="E18" s="136"/>
      <c r="F18" s="219"/>
      <c r="G18" s="54"/>
      <c r="H18" s="29"/>
      <c r="I18" s="124"/>
    </row>
    <row r="19" spans="1:9" ht="24" customHeight="1" thickTop="1" x14ac:dyDescent="0.2">
      <c r="A19" s="124"/>
      <c r="B19" s="29"/>
      <c r="C19" s="134"/>
      <c r="D19" s="144" t="s">
        <v>53</v>
      </c>
      <c r="E19" s="139" t="s">
        <v>66</v>
      </c>
      <c r="F19" s="219" t="s">
        <v>51</v>
      </c>
      <c r="G19" s="220"/>
      <c r="H19" s="29"/>
      <c r="I19" s="124"/>
    </row>
    <row r="20" spans="1:9" ht="24" customHeight="1" thickBot="1" x14ac:dyDescent="0.25">
      <c r="A20" s="124"/>
      <c r="B20" s="29"/>
      <c r="C20" s="137"/>
      <c r="D20" s="138" t="str">
        <f>F20</f>
        <v>The Fieldhouse Ct. 12</v>
      </c>
      <c r="E20" s="54"/>
      <c r="F20" s="221" t="str">
        <f>E25</f>
        <v>The Fieldhouse Ct. 12</v>
      </c>
      <c r="G20" s="222"/>
      <c r="H20" s="29"/>
      <c r="I20" s="124"/>
    </row>
    <row r="21" spans="1:9" ht="24" customHeight="1" x14ac:dyDescent="0.2">
      <c r="A21" s="124"/>
      <c r="B21" s="29"/>
      <c r="C21" s="223"/>
      <c r="D21" s="141" t="s">
        <v>59</v>
      </c>
      <c r="E21" s="54"/>
      <c r="F21" s="224" t="s">
        <v>58</v>
      </c>
      <c r="G21" s="225"/>
      <c r="H21" s="29"/>
      <c r="I21" s="124"/>
    </row>
    <row r="22" spans="1:9" ht="24" customHeight="1" thickBot="1" x14ac:dyDescent="0.25">
      <c r="A22" s="124"/>
      <c r="B22" s="29"/>
      <c r="C22" s="132"/>
      <c r="D22" s="141"/>
      <c r="E22" s="152" t="s">
        <v>77</v>
      </c>
      <c r="F22" s="224"/>
      <c r="G22" s="151"/>
      <c r="H22" s="29"/>
      <c r="I22" s="124"/>
    </row>
    <row r="23" spans="1:9" ht="24" customHeight="1" thickTop="1" x14ac:dyDescent="0.2">
      <c r="A23" s="124"/>
      <c r="B23" s="29"/>
      <c r="C23" s="141"/>
      <c r="D23" s="141"/>
      <c r="E23" s="127"/>
      <c r="F23" s="151"/>
      <c r="G23" s="151"/>
      <c r="H23" s="29"/>
      <c r="I23" s="124"/>
    </row>
    <row r="24" spans="1:9" ht="24" customHeight="1" x14ac:dyDescent="0.2">
      <c r="A24" s="124"/>
      <c r="B24" s="29"/>
      <c r="C24" s="141"/>
      <c r="D24" s="141"/>
      <c r="E24" s="128" t="s">
        <v>49</v>
      </c>
      <c r="F24" s="151"/>
      <c r="G24" s="151"/>
      <c r="H24" s="29"/>
      <c r="I24" s="124"/>
    </row>
    <row r="25" spans="1:9" ht="24" customHeight="1" thickBot="1" x14ac:dyDescent="0.25">
      <c r="A25" s="124"/>
      <c r="B25" s="29"/>
      <c r="C25" s="132"/>
      <c r="D25" s="142"/>
      <c r="E25" s="130" t="str">
        <f>E15</f>
        <v>The Fieldhouse Ct. 12</v>
      </c>
      <c r="F25" s="226"/>
      <c r="G25" s="224"/>
      <c r="H25" s="29"/>
      <c r="I25" s="124"/>
    </row>
    <row r="26" spans="1:9" ht="24" customHeight="1" x14ac:dyDescent="0.2">
      <c r="A26" s="124"/>
      <c r="B26" s="29"/>
      <c r="C26" s="132"/>
      <c r="D26" s="143"/>
      <c r="E26" s="133" t="s">
        <v>56</v>
      </c>
      <c r="F26" s="227"/>
      <c r="G26" s="224"/>
      <c r="H26" s="29"/>
      <c r="I26" s="124"/>
    </row>
    <row r="27" spans="1:9" ht="24" customHeight="1" x14ac:dyDescent="0.2">
      <c r="A27" s="124"/>
      <c r="B27" s="29"/>
      <c r="C27" s="132"/>
      <c r="D27" s="29"/>
      <c r="E27" s="133"/>
      <c r="F27" s="54"/>
      <c r="G27" s="224"/>
      <c r="H27" s="29"/>
      <c r="I27" s="124"/>
    </row>
    <row r="28" spans="1:9" ht="24" customHeight="1" thickBot="1" x14ac:dyDescent="0.25">
      <c r="A28" s="124"/>
      <c r="B28" s="29"/>
      <c r="C28" s="132"/>
      <c r="D28" s="29"/>
      <c r="E28" s="136"/>
      <c r="F28" s="54"/>
      <c r="G28" s="151"/>
      <c r="H28" s="29"/>
      <c r="I28" s="124"/>
    </row>
    <row r="29" spans="1:9" ht="24" customHeight="1" thickTop="1" x14ac:dyDescent="0.2">
      <c r="A29" s="124"/>
      <c r="B29" s="29"/>
      <c r="C29" s="144" t="s">
        <v>81</v>
      </c>
      <c r="D29" s="29"/>
      <c r="E29" s="139" t="s">
        <v>74</v>
      </c>
      <c r="F29" s="54"/>
      <c r="G29" s="219" t="s">
        <v>68</v>
      </c>
      <c r="H29" s="29"/>
      <c r="I29" s="124"/>
    </row>
    <row r="30" spans="1:9" ht="24" customHeight="1" thickBot="1" x14ac:dyDescent="0.25">
      <c r="A30" s="124"/>
      <c r="B30" s="137"/>
      <c r="C30" s="138" t="str">
        <f>G30</f>
        <v>The Fieldhouse Ct. 12</v>
      </c>
      <c r="D30" s="29"/>
      <c r="E30" s="54"/>
      <c r="F30" s="146"/>
      <c r="G30" s="221" t="str">
        <f>D20</f>
        <v>The Fieldhouse Ct. 12</v>
      </c>
      <c r="H30" s="140"/>
      <c r="I30" s="124"/>
    </row>
    <row r="31" spans="1:9" ht="24" customHeight="1" x14ac:dyDescent="0.2">
      <c r="A31" s="124"/>
      <c r="B31" s="29" t="s">
        <v>48</v>
      </c>
      <c r="C31" s="141" t="s">
        <v>226</v>
      </c>
      <c r="D31" s="29"/>
      <c r="E31" s="54"/>
      <c r="F31" s="146"/>
      <c r="G31" s="224" t="s">
        <v>55</v>
      </c>
      <c r="H31" s="29" t="s">
        <v>47</v>
      </c>
      <c r="I31" s="124"/>
    </row>
    <row r="32" spans="1:9" ht="24" customHeight="1" thickBot="1" x14ac:dyDescent="0.25">
      <c r="A32" s="124"/>
      <c r="B32" s="29" t="s">
        <v>46</v>
      </c>
      <c r="C32" s="132"/>
      <c r="D32" s="146"/>
      <c r="E32" s="54" t="s">
        <v>75</v>
      </c>
      <c r="F32" s="54"/>
      <c r="G32" s="151"/>
      <c r="H32" s="29" t="s">
        <v>46</v>
      </c>
      <c r="I32" s="124"/>
    </row>
    <row r="33" spans="1:9" ht="24" customHeight="1" thickTop="1" x14ac:dyDescent="0.2">
      <c r="A33" s="124"/>
      <c r="B33" s="29"/>
      <c r="C33" s="132"/>
      <c r="D33" s="54"/>
      <c r="E33" s="127"/>
      <c r="F33" s="54"/>
      <c r="G33" s="151"/>
      <c r="H33" s="29"/>
      <c r="I33" s="124"/>
    </row>
    <row r="34" spans="1:9" ht="24" customHeight="1" x14ac:dyDescent="0.2">
      <c r="A34" s="124"/>
      <c r="B34" s="29"/>
      <c r="C34" s="132"/>
      <c r="D34" s="54"/>
      <c r="E34" s="128" t="s">
        <v>50</v>
      </c>
      <c r="F34" s="54"/>
      <c r="G34" s="151"/>
      <c r="H34" s="29"/>
      <c r="I34" s="124"/>
    </row>
    <row r="35" spans="1:9" ht="24" customHeight="1" thickBot="1" x14ac:dyDescent="0.25">
      <c r="A35" s="124"/>
      <c r="B35" s="29"/>
      <c r="C35" s="132"/>
      <c r="D35" s="147"/>
      <c r="E35" s="130" t="str">
        <f>E45</f>
        <v>The Fieldhouse Ct. 13</v>
      </c>
      <c r="F35" s="216"/>
      <c r="G35" s="151"/>
      <c r="H35" s="29"/>
      <c r="I35" s="124"/>
    </row>
    <row r="36" spans="1:9" ht="24" customHeight="1" x14ac:dyDescent="0.2">
      <c r="A36" s="124"/>
      <c r="B36" s="29"/>
      <c r="C36" s="132"/>
      <c r="D36" s="131"/>
      <c r="E36" s="133" t="s">
        <v>57</v>
      </c>
      <c r="F36" s="218"/>
      <c r="G36" s="151"/>
      <c r="H36" s="29"/>
      <c r="I36" s="124"/>
    </row>
    <row r="37" spans="1:9" ht="24" customHeight="1" x14ac:dyDescent="0.2">
      <c r="A37" s="124"/>
      <c r="B37" s="29"/>
      <c r="C37" s="132"/>
      <c r="D37" s="132"/>
      <c r="E37" s="133"/>
      <c r="F37" s="151"/>
      <c r="G37" s="151"/>
      <c r="H37" s="29"/>
      <c r="I37" s="124"/>
    </row>
    <row r="38" spans="1:9" ht="24" customHeight="1" thickBot="1" x14ac:dyDescent="0.25">
      <c r="A38" s="124"/>
      <c r="B38" s="145"/>
      <c r="C38" s="132"/>
      <c r="D38" s="135"/>
      <c r="E38" s="148"/>
      <c r="F38" s="219"/>
      <c r="G38" s="151"/>
      <c r="H38" s="29"/>
      <c r="I38" s="124"/>
    </row>
    <row r="39" spans="1:9" ht="24" customHeight="1" thickTop="1" x14ac:dyDescent="0.2">
      <c r="A39" s="124"/>
      <c r="B39" s="29"/>
      <c r="C39" s="228"/>
      <c r="D39" s="144" t="s">
        <v>54</v>
      </c>
      <c r="E39" s="229" t="s">
        <v>76</v>
      </c>
      <c r="F39" s="219" t="s">
        <v>52</v>
      </c>
      <c r="G39" s="230"/>
      <c r="H39" s="29"/>
      <c r="I39" s="124"/>
    </row>
    <row r="40" spans="1:9" ht="24" customHeight="1" thickBot="1" x14ac:dyDescent="0.25">
      <c r="A40" s="124"/>
      <c r="B40" s="29"/>
      <c r="C40" s="149"/>
      <c r="D40" s="138" t="str">
        <f>F40</f>
        <v>The Fieldhouse Ct. 13</v>
      </c>
      <c r="E40" s="54"/>
      <c r="F40" s="221" t="str">
        <f>F7</f>
        <v>The Fieldhouse Ct. 13</v>
      </c>
      <c r="G40" s="231"/>
      <c r="H40" s="29"/>
      <c r="I40" s="124"/>
    </row>
    <row r="41" spans="1:9" ht="24" customHeight="1" x14ac:dyDescent="0.2">
      <c r="A41" s="124"/>
      <c r="B41" s="29"/>
      <c r="C41" s="124"/>
      <c r="D41" s="141" t="s">
        <v>61</v>
      </c>
      <c r="E41" s="54"/>
      <c r="F41" s="224" t="s">
        <v>60</v>
      </c>
      <c r="G41" s="54"/>
      <c r="H41" s="29"/>
      <c r="I41" s="124"/>
    </row>
    <row r="42" spans="1:9" ht="24" customHeight="1" thickBot="1" x14ac:dyDescent="0.25">
      <c r="A42" s="124"/>
      <c r="B42" s="29"/>
      <c r="C42" s="29"/>
      <c r="D42" s="141"/>
      <c r="E42" s="54" t="s">
        <v>67</v>
      </c>
      <c r="F42" s="224"/>
      <c r="G42" s="54"/>
      <c r="H42" s="29"/>
      <c r="I42" s="124"/>
    </row>
    <row r="43" spans="1:9" ht="24" customHeight="1" thickTop="1" x14ac:dyDescent="0.2">
      <c r="A43" s="124"/>
      <c r="B43" s="29"/>
      <c r="C43" s="29"/>
      <c r="D43" s="132"/>
      <c r="E43" s="127"/>
      <c r="F43" s="151"/>
      <c r="G43" s="54"/>
      <c r="H43" s="29"/>
      <c r="I43" s="124"/>
    </row>
    <row r="44" spans="1:9" ht="24" customHeight="1" x14ac:dyDescent="0.2">
      <c r="A44" s="124"/>
      <c r="B44" s="29"/>
      <c r="C44" s="29"/>
      <c r="D44" s="132"/>
      <c r="E44" s="128" t="s">
        <v>64</v>
      </c>
      <c r="F44" s="151"/>
      <c r="G44" s="54"/>
      <c r="H44" s="29"/>
      <c r="I44" s="124"/>
    </row>
    <row r="45" spans="1:9" ht="24" customHeight="1" thickBot="1" x14ac:dyDescent="0.25">
      <c r="A45" s="124"/>
      <c r="B45" s="29"/>
      <c r="C45" s="29"/>
      <c r="D45" s="142"/>
      <c r="E45" s="130" t="str">
        <f>F7</f>
        <v>The Fieldhouse Ct. 13</v>
      </c>
      <c r="F45" s="232"/>
      <c r="G45" s="54"/>
      <c r="H45" s="29"/>
      <c r="I45" s="124"/>
    </row>
    <row r="46" spans="1:9" ht="24" customHeight="1" x14ac:dyDescent="0.2">
      <c r="A46" s="124"/>
      <c r="B46" s="29"/>
      <c r="C46" s="29"/>
      <c r="D46" s="143"/>
      <c r="E46" s="217" t="s">
        <v>230</v>
      </c>
      <c r="F46" s="54"/>
      <c r="G46" s="54"/>
      <c r="H46" s="29"/>
      <c r="I46" s="124"/>
    </row>
    <row r="47" spans="1:9" ht="24" customHeight="1" x14ac:dyDescent="0.2">
      <c r="A47" s="124"/>
      <c r="B47" s="29"/>
      <c r="C47" s="29"/>
      <c r="D47" s="29"/>
      <c r="E47" s="133"/>
      <c r="F47" s="54"/>
      <c r="G47" s="29"/>
      <c r="H47" s="29"/>
      <c r="I47" s="124"/>
    </row>
    <row r="48" spans="1:9" ht="24" customHeight="1" thickBot="1" x14ac:dyDescent="0.25">
      <c r="A48" s="124"/>
      <c r="B48" s="29"/>
      <c r="C48" s="129"/>
      <c r="D48" s="29"/>
      <c r="E48" s="148"/>
      <c r="F48" s="54"/>
      <c r="G48" s="129"/>
      <c r="H48" s="29"/>
      <c r="I48" s="124"/>
    </row>
    <row r="49" spans="1:9" ht="24" customHeight="1" x14ac:dyDescent="0.2">
      <c r="A49" s="124"/>
      <c r="B49" s="29"/>
      <c r="C49" s="185" t="s">
        <v>223</v>
      </c>
      <c r="D49" s="29"/>
      <c r="E49" s="139" t="s">
        <v>40</v>
      </c>
      <c r="F49" s="54"/>
      <c r="G49" s="233" t="s">
        <v>224</v>
      </c>
      <c r="H49" s="29"/>
      <c r="I49" s="124"/>
    </row>
    <row r="50" spans="1:9" ht="24" customHeight="1" x14ac:dyDescent="0.2">
      <c r="A50" s="124"/>
      <c r="B50" s="29"/>
      <c r="C50" s="144" t="s">
        <v>79</v>
      </c>
      <c r="D50" s="29"/>
      <c r="F50" s="54"/>
      <c r="G50" s="219" t="s">
        <v>65</v>
      </c>
      <c r="H50" s="29"/>
      <c r="I50" s="124"/>
    </row>
    <row r="51" spans="1:9" ht="24" customHeight="1" thickBot="1" x14ac:dyDescent="0.25">
      <c r="A51" s="124"/>
      <c r="B51" s="129"/>
      <c r="C51" s="138" t="str">
        <f>G51</f>
        <v>The Fieldhouse Ct. 13</v>
      </c>
      <c r="D51" s="29"/>
      <c r="E51" s="54"/>
      <c r="F51" s="54"/>
      <c r="G51" s="221" t="str">
        <f>D40</f>
        <v>The Fieldhouse Ct. 13</v>
      </c>
      <c r="H51" s="140"/>
      <c r="I51" s="124"/>
    </row>
    <row r="52" spans="1:9" ht="24" customHeight="1" x14ac:dyDescent="0.2">
      <c r="A52" s="124"/>
      <c r="B52" s="29"/>
      <c r="C52" s="141" t="s">
        <v>114</v>
      </c>
      <c r="D52" s="29"/>
      <c r="E52" s="54"/>
      <c r="F52" s="54"/>
      <c r="G52" s="224" t="s">
        <v>118</v>
      </c>
      <c r="H52" s="29"/>
      <c r="I52" s="124"/>
    </row>
    <row r="53" spans="1:9" ht="24" customHeight="1" x14ac:dyDescent="0.2">
      <c r="A53" s="124"/>
      <c r="B53" s="29"/>
      <c r="C53" s="141"/>
      <c r="D53" s="29"/>
      <c r="E53" s="54"/>
      <c r="F53" s="54"/>
      <c r="G53" s="224"/>
      <c r="H53" s="29"/>
      <c r="I53" s="124"/>
    </row>
    <row r="54" spans="1:9" ht="24" customHeight="1" thickBot="1" x14ac:dyDescent="0.25">
      <c r="A54" s="124"/>
      <c r="B54" s="29"/>
      <c r="C54" s="140"/>
      <c r="D54" s="29"/>
      <c r="E54" s="54"/>
      <c r="F54" s="54"/>
      <c r="G54" s="137"/>
      <c r="H54" s="29"/>
      <c r="I54" s="124"/>
    </row>
    <row r="55" spans="1:9" ht="24" customHeight="1" x14ac:dyDescent="0.2">
      <c r="A55" s="124"/>
      <c r="B55" s="29"/>
      <c r="C55" s="234" t="s">
        <v>228</v>
      </c>
      <c r="D55" s="29"/>
      <c r="E55" s="54"/>
      <c r="F55" s="54"/>
      <c r="G55" s="234" t="s">
        <v>229</v>
      </c>
      <c r="H55" s="29"/>
      <c r="I55" s="124"/>
    </row>
    <row r="56" spans="1:9" ht="24" customHeight="1" x14ac:dyDescent="0.2">
      <c r="A56" s="124"/>
      <c r="B56" s="29"/>
      <c r="C56" s="29"/>
      <c r="D56" s="29"/>
      <c r="E56" s="54"/>
      <c r="F56" s="54"/>
      <c r="G56" s="29"/>
      <c r="H56" s="29"/>
      <c r="I56" s="124"/>
    </row>
    <row r="57" spans="1:9" ht="24" customHeight="1" x14ac:dyDescent="0.2">
      <c r="A57" s="124"/>
      <c r="B57" s="29"/>
      <c r="C57" s="29"/>
      <c r="D57" s="29"/>
      <c r="E57" s="54"/>
      <c r="F57" s="54"/>
      <c r="G57" s="29"/>
      <c r="H57" s="29"/>
      <c r="I57" s="124"/>
    </row>
    <row r="58" spans="1:9" ht="24" customHeight="1" x14ac:dyDescent="0.2">
      <c r="B58" s="22"/>
      <c r="C58" s="23" t="s">
        <v>62</v>
      </c>
    </row>
    <row r="59" spans="1:9" ht="28.5" customHeight="1" x14ac:dyDescent="0.15"/>
    <row r="60" spans="1:9" ht="28.5" customHeight="1" x14ac:dyDescent="0.15"/>
    <row r="61" spans="1:9" ht="28.5" customHeight="1" x14ac:dyDescent="0.15"/>
    <row r="62" spans="1:9" ht="28.5" customHeight="1" x14ac:dyDescent="0.15"/>
    <row r="63" spans="1:9" ht="28.5" customHeight="1" x14ac:dyDescent="0.15"/>
    <row r="64" spans="1:9" ht="18" customHeight="1" x14ac:dyDescent="0.15"/>
    <row r="65" spans="1:9" ht="18" customHeight="1" x14ac:dyDescent="0.15"/>
    <row r="68" spans="1:9" x14ac:dyDescent="0.15">
      <c r="A68" s="55"/>
      <c r="B68" s="55"/>
      <c r="C68" s="55"/>
      <c r="D68" s="55"/>
      <c r="E68" s="55"/>
      <c r="F68" s="235"/>
      <c r="G68" s="55"/>
      <c r="H68" s="55"/>
      <c r="I68" s="55"/>
    </row>
    <row r="69" spans="1:9" x14ac:dyDescent="0.15">
      <c r="A69" s="55"/>
      <c r="B69" s="55"/>
      <c r="C69" s="55"/>
      <c r="D69" s="55"/>
      <c r="E69" s="55"/>
      <c r="F69" s="235"/>
      <c r="G69" s="55"/>
      <c r="H69" s="55"/>
      <c r="I69" s="55"/>
    </row>
    <row r="70" spans="1:9" x14ac:dyDescent="0.15">
      <c r="A70" s="55"/>
      <c r="B70" s="55"/>
      <c r="C70" s="55"/>
      <c r="D70" s="55"/>
      <c r="E70" s="55"/>
      <c r="F70" s="235"/>
      <c r="G70" s="55"/>
      <c r="H70" s="55"/>
      <c r="I70" s="55"/>
    </row>
    <row r="71" spans="1:9" x14ac:dyDescent="0.15">
      <c r="A71" s="55"/>
      <c r="B71" s="55"/>
      <c r="C71" s="55"/>
      <c r="D71" s="55"/>
      <c r="E71" s="55"/>
      <c r="F71" s="235"/>
      <c r="G71" s="55"/>
      <c r="H71" s="55"/>
      <c r="I71" s="55"/>
    </row>
    <row r="72" spans="1:9" x14ac:dyDescent="0.15">
      <c r="A72" s="55"/>
      <c r="B72" s="55"/>
      <c r="C72" s="55"/>
      <c r="D72" s="55"/>
      <c r="E72" s="55"/>
      <c r="F72" s="235"/>
      <c r="G72" s="55"/>
      <c r="H72" s="55"/>
      <c r="I72" s="55"/>
    </row>
    <row r="73" spans="1:9" x14ac:dyDescent="0.15">
      <c r="A73" s="55"/>
      <c r="B73" s="55"/>
      <c r="C73" s="55"/>
      <c r="D73" s="55"/>
      <c r="E73" s="55"/>
      <c r="F73" s="235"/>
      <c r="G73" s="55"/>
      <c r="H73" s="55"/>
      <c r="I73" s="55"/>
    </row>
    <row r="74" spans="1:9" x14ac:dyDescent="0.15">
      <c r="A74" s="55"/>
      <c r="B74" s="55"/>
      <c r="C74" s="55"/>
      <c r="D74" s="55"/>
      <c r="E74" s="55"/>
      <c r="F74" s="235"/>
      <c r="G74" s="55"/>
      <c r="H74" s="55"/>
      <c r="I74" s="55"/>
    </row>
    <row r="75" spans="1:9" x14ac:dyDescent="0.15">
      <c r="A75" s="55"/>
      <c r="B75" s="55"/>
      <c r="C75" s="55"/>
      <c r="D75" s="55"/>
      <c r="E75" s="55"/>
      <c r="F75" s="235"/>
      <c r="G75" s="55"/>
      <c r="H75" s="55"/>
      <c r="I75" s="55"/>
    </row>
    <row r="76" spans="1:9" x14ac:dyDescent="0.15">
      <c r="A76" s="55"/>
      <c r="B76" s="55"/>
      <c r="C76" s="55"/>
      <c r="D76" s="55"/>
      <c r="E76" s="55"/>
      <c r="F76" s="235"/>
      <c r="G76" s="55"/>
      <c r="H76" s="55"/>
      <c r="I76" s="55"/>
    </row>
    <row r="77" spans="1:9" x14ac:dyDescent="0.15">
      <c r="A77" s="55"/>
      <c r="B77" s="55"/>
      <c r="C77" s="55"/>
      <c r="D77" s="55"/>
      <c r="E77" s="55"/>
      <c r="F77" s="235"/>
      <c r="G77" s="55"/>
      <c r="H77" s="55"/>
      <c r="I77" s="55"/>
    </row>
    <row r="78" spans="1:9" x14ac:dyDescent="0.15">
      <c r="A78" s="55"/>
      <c r="B78" s="55"/>
      <c r="C78" s="55"/>
      <c r="D78" s="55"/>
      <c r="E78" s="55"/>
      <c r="F78" s="235"/>
      <c r="G78" s="55"/>
      <c r="H78" s="55"/>
      <c r="I78" s="55"/>
    </row>
    <row r="79" spans="1:9" x14ac:dyDescent="0.15">
      <c r="A79" s="55"/>
      <c r="B79" s="55"/>
      <c r="C79" s="55"/>
      <c r="D79" s="55"/>
      <c r="E79" s="55"/>
      <c r="F79" s="235"/>
      <c r="G79" s="55"/>
      <c r="H79" s="55"/>
      <c r="I79" s="55"/>
    </row>
    <row r="80" spans="1:9" x14ac:dyDescent="0.15">
      <c r="A80" s="55"/>
      <c r="B80" s="55"/>
      <c r="C80" s="55"/>
      <c r="D80" s="55"/>
      <c r="E80" s="55"/>
      <c r="F80" s="235"/>
      <c r="G80" s="55"/>
      <c r="H80" s="55"/>
      <c r="I80" s="55"/>
    </row>
    <row r="81" spans="1:9" x14ac:dyDescent="0.15">
      <c r="A81" s="55"/>
      <c r="B81" s="55"/>
      <c r="C81" s="55"/>
      <c r="D81" s="55"/>
      <c r="E81" s="55"/>
      <c r="F81" s="235"/>
      <c r="G81" s="55"/>
      <c r="H81" s="55"/>
      <c r="I81" s="55"/>
    </row>
    <row r="82" spans="1:9" x14ac:dyDescent="0.15">
      <c r="A82" s="55"/>
      <c r="B82" s="55"/>
      <c r="C82" s="55"/>
      <c r="D82" s="55"/>
      <c r="E82" s="55"/>
      <c r="F82" s="235"/>
      <c r="G82" s="55"/>
      <c r="H82" s="55"/>
      <c r="I82" s="55"/>
    </row>
    <row r="83" spans="1:9" x14ac:dyDescent="0.15">
      <c r="A83" s="55"/>
      <c r="B83" s="55"/>
      <c r="C83" s="55"/>
      <c r="D83" s="55"/>
      <c r="E83" s="55"/>
      <c r="F83" s="235"/>
      <c r="G83" s="55"/>
      <c r="H83" s="55"/>
      <c r="I83" s="55"/>
    </row>
    <row r="84" spans="1:9" x14ac:dyDescent="0.15">
      <c r="A84" s="55"/>
      <c r="B84" s="55"/>
      <c r="C84" s="55"/>
      <c r="D84" s="55"/>
      <c r="E84" s="55"/>
      <c r="F84" s="235"/>
      <c r="G84" s="55"/>
      <c r="H84" s="55"/>
      <c r="I84" s="55"/>
    </row>
    <row r="85" spans="1:9" x14ac:dyDescent="0.15">
      <c r="A85" s="55"/>
      <c r="B85" s="55"/>
      <c r="C85" s="55"/>
      <c r="D85" s="55"/>
      <c r="E85" s="55"/>
      <c r="F85" s="235"/>
      <c r="G85" s="55"/>
      <c r="H85" s="55"/>
      <c r="I85" s="55"/>
    </row>
    <row r="86" spans="1:9" x14ac:dyDescent="0.15">
      <c r="A86" s="55"/>
      <c r="B86" s="55"/>
      <c r="C86" s="55"/>
      <c r="D86" s="55"/>
      <c r="E86" s="55"/>
      <c r="F86" s="235"/>
      <c r="G86" s="55"/>
      <c r="H86" s="55"/>
      <c r="I86" s="55"/>
    </row>
    <row r="87" spans="1:9" x14ac:dyDescent="0.15">
      <c r="A87" s="55"/>
      <c r="B87" s="55"/>
      <c r="C87" s="55"/>
      <c r="D87" s="55"/>
      <c r="E87" s="55"/>
      <c r="F87" s="235"/>
      <c r="G87" s="55"/>
      <c r="H87" s="55"/>
      <c r="I87" s="55"/>
    </row>
    <row r="88" spans="1:9" x14ac:dyDescent="0.15">
      <c r="A88" s="55"/>
      <c r="B88" s="55"/>
      <c r="C88" s="55"/>
      <c r="D88" s="55"/>
      <c r="E88" s="55"/>
      <c r="F88" s="235"/>
      <c r="G88" s="55"/>
      <c r="H88" s="55"/>
      <c r="I88" s="55"/>
    </row>
    <row r="89" spans="1:9" x14ac:dyDescent="0.15">
      <c r="A89" s="55"/>
      <c r="B89" s="55"/>
      <c r="C89" s="55"/>
      <c r="D89" s="55"/>
      <c r="E89" s="55"/>
      <c r="F89" s="235"/>
      <c r="G89" s="55"/>
      <c r="H89" s="55"/>
      <c r="I89" s="55"/>
    </row>
    <row r="90" spans="1:9" x14ac:dyDescent="0.15">
      <c r="A90" s="55"/>
      <c r="B90" s="55"/>
      <c r="C90" s="55"/>
      <c r="D90" s="55"/>
      <c r="E90" s="55"/>
      <c r="F90" s="235"/>
      <c r="G90" s="55"/>
      <c r="H90" s="55"/>
      <c r="I90" s="55"/>
    </row>
    <row r="91" spans="1:9" x14ac:dyDescent="0.15">
      <c r="A91" s="55"/>
      <c r="B91" s="55"/>
      <c r="C91" s="55"/>
      <c r="D91" s="55"/>
      <c r="E91" s="235"/>
      <c r="F91" s="235"/>
      <c r="G91" s="235"/>
      <c r="H91" s="55"/>
      <c r="I91" s="55"/>
    </row>
    <row r="92" spans="1:9" x14ac:dyDescent="0.15">
      <c r="A92" s="55"/>
      <c r="B92" s="55"/>
      <c r="C92" s="55"/>
      <c r="D92" s="55"/>
      <c r="E92" s="235"/>
      <c r="F92" s="235"/>
      <c r="G92" s="235"/>
      <c r="H92" s="55"/>
      <c r="I92" s="55"/>
    </row>
    <row r="93" spans="1:9" x14ac:dyDescent="0.15">
      <c r="A93" s="55"/>
      <c r="B93" s="55"/>
      <c r="C93" s="55"/>
      <c r="D93" s="55"/>
      <c r="E93" s="235"/>
      <c r="F93" s="235"/>
      <c r="G93" s="235"/>
      <c r="H93" s="55"/>
      <c r="I93" s="55"/>
    </row>
    <row r="94" spans="1:9" x14ac:dyDescent="0.15">
      <c r="A94" s="55"/>
      <c r="B94" s="55"/>
      <c r="C94" s="55"/>
      <c r="D94" s="55"/>
      <c r="E94" s="235"/>
      <c r="F94" s="235"/>
      <c r="G94" s="235"/>
      <c r="H94" s="55"/>
      <c r="I94" s="55"/>
    </row>
    <row r="95" spans="1:9" x14ac:dyDescent="0.15">
      <c r="A95" s="55"/>
      <c r="B95" s="55"/>
      <c r="C95" s="55"/>
      <c r="D95" s="55"/>
      <c r="E95" s="235"/>
      <c r="F95" s="235"/>
      <c r="G95" s="235"/>
      <c r="H95" s="55"/>
      <c r="I95" s="55"/>
    </row>
    <row r="96" spans="1:9" x14ac:dyDescent="0.15">
      <c r="A96" s="55"/>
      <c r="B96" s="55"/>
      <c r="C96" s="55"/>
      <c r="D96" s="55"/>
      <c r="E96" s="235"/>
      <c r="F96" s="235"/>
      <c r="G96" s="235"/>
      <c r="H96" s="55"/>
      <c r="I96" s="55"/>
    </row>
    <row r="97" spans="1:9" x14ac:dyDescent="0.15">
      <c r="A97" s="55"/>
      <c r="B97" s="55"/>
      <c r="C97" s="55"/>
      <c r="D97" s="55"/>
      <c r="E97" s="235"/>
      <c r="F97" s="235"/>
      <c r="G97" s="235"/>
      <c r="H97" s="55"/>
      <c r="I97" s="55"/>
    </row>
    <row r="98" spans="1:9" x14ac:dyDescent="0.15">
      <c r="A98" s="55"/>
      <c r="B98" s="55"/>
      <c r="C98" s="55"/>
      <c r="D98" s="55"/>
      <c r="E98" s="235"/>
      <c r="F98" s="235"/>
      <c r="G98" s="235"/>
      <c r="H98" s="55"/>
      <c r="I98" s="55"/>
    </row>
    <row r="99" spans="1:9" x14ac:dyDescent="0.15">
      <c r="A99" s="55"/>
      <c r="B99" s="55"/>
      <c r="C99" s="55"/>
      <c r="D99" s="55"/>
      <c r="E99" s="235"/>
      <c r="F99" s="235"/>
      <c r="G99" s="235"/>
      <c r="H99" s="55"/>
      <c r="I99" s="55"/>
    </row>
    <row r="100" spans="1:9" x14ac:dyDescent="0.15">
      <c r="A100" s="55"/>
      <c r="B100" s="55"/>
      <c r="C100" s="55"/>
      <c r="D100" s="55"/>
      <c r="E100" s="235"/>
      <c r="F100" s="235"/>
      <c r="G100" s="235"/>
      <c r="H100" s="55"/>
      <c r="I100" s="55"/>
    </row>
    <row r="101" spans="1:9" x14ac:dyDescent="0.15">
      <c r="A101" s="55"/>
      <c r="B101" s="55"/>
      <c r="C101" s="55"/>
      <c r="D101" s="55"/>
      <c r="E101" s="235"/>
      <c r="F101" s="235"/>
      <c r="G101" s="235"/>
      <c r="H101" s="55"/>
      <c r="I101" s="55"/>
    </row>
    <row r="102" spans="1:9" x14ac:dyDescent="0.15">
      <c r="A102" s="55"/>
      <c r="B102" s="55"/>
      <c r="C102" s="55"/>
      <c r="D102" s="55"/>
      <c r="E102" s="235"/>
      <c r="F102" s="235"/>
      <c r="G102" s="235"/>
      <c r="H102" s="55"/>
      <c r="I102" s="55"/>
    </row>
    <row r="103" spans="1:9" x14ac:dyDescent="0.15">
      <c r="A103" s="55"/>
      <c r="B103" s="55"/>
      <c r="C103" s="55"/>
      <c r="D103" s="55"/>
      <c r="E103" s="235"/>
      <c r="F103" s="235"/>
      <c r="G103" s="235"/>
      <c r="H103" s="55"/>
      <c r="I103" s="55"/>
    </row>
    <row r="104" spans="1:9" x14ac:dyDescent="0.15">
      <c r="A104" s="75"/>
      <c r="B104" s="55"/>
      <c r="C104" s="55"/>
      <c r="D104" s="235"/>
      <c r="E104" s="235"/>
      <c r="F104" s="235"/>
      <c r="G104" s="55"/>
      <c r="H104" s="55"/>
      <c r="I104" s="55"/>
    </row>
    <row r="105" spans="1:9" x14ac:dyDescent="0.15">
      <c r="A105" s="75"/>
      <c r="B105" s="55"/>
      <c r="C105" s="55"/>
      <c r="D105" s="235"/>
      <c r="E105" s="235"/>
      <c r="F105" s="235"/>
      <c r="G105" s="55"/>
      <c r="H105" s="55"/>
      <c r="I105" s="55"/>
    </row>
    <row r="106" spans="1:9" x14ac:dyDescent="0.15">
      <c r="A106" s="75"/>
      <c r="B106" s="55"/>
      <c r="C106" s="55"/>
      <c r="D106" s="235"/>
      <c r="E106" s="235"/>
      <c r="F106" s="235"/>
      <c r="G106" s="55"/>
      <c r="H106" s="55"/>
      <c r="I106" s="55"/>
    </row>
    <row r="107" spans="1:9" x14ac:dyDescent="0.15">
      <c r="A107" s="75"/>
      <c r="B107" s="55"/>
      <c r="C107" s="55"/>
      <c r="D107" s="235"/>
      <c r="E107" s="235"/>
      <c r="F107" s="235"/>
      <c r="G107" s="55"/>
      <c r="H107" s="55"/>
      <c r="I107" s="55"/>
    </row>
    <row r="108" spans="1:9" x14ac:dyDescent="0.15">
      <c r="A108" s="75"/>
      <c r="B108" s="55"/>
      <c r="C108" s="55"/>
      <c r="D108" s="235"/>
      <c r="E108" s="235"/>
      <c r="F108" s="235"/>
      <c r="G108" s="55"/>
      <c r="H108" s="55"/>
      <c r="I108" s="55"/>
    </row>
  </sheetData>
  <mergeCells count="7">
    <mergeCell ref="A8:I8"/>
    <mergeCell ref="A9:I9"/>
    <mergeCell ref="A3:C3"/>
    <mergeCell ref="A1:I1"/>
    <mergeCell ref="A2:I2"/>
    <mergeCell ref="A4:I4"/>
    <mergeCell ref="A5:I5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Pools!A38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NNM Fusion 14</v>
      </c>
      <c r="C12" s="357"/>
      <c r="D12" s="354" t="str">
        <f>A16</f>
        <v>FCVBC 14 Lorraine</v>
      </c>
      <c r="E12" s="355"/>
      <c r="F12" s="364" t="str">
        <f>A19</f>
        <v>E3VB 14 Energize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Pools!A41</f>
        <v>NNM Fusion 14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Pools!A42</f>
        <v>FCVBC 14 Lorraine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Pools!A43</f>
        <v>E3VB 14 Energize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NNM Fusion 14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14 Lorraine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14 Energize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116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NNM Fusion 14</v>
      </c>
      <c r="C31" s="355"/>
      <c r="D31" s="354" t="str">
        <f>A19</f>
        <v>E3VB 14 Energize</v>
      </c>
      <c r="E31" s="355"/>
      <c r="F31" s="356" t="str">
        <f>A16</f>
        <v>FCVBC 14 Lorraine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FCVBC 14 Lorraine</v>
      </c>
      <c r="C32" s="355"/>
      <c r="D32" s="354" t="str">
        <f>A19</f>
        <v>E3VB 14 Energize</v>
      </c>
      <c r="E32" s="355"/>
      <c r="F32" s="356" t="str">
        <f>A13</f>
        <v>NNM Fusion 14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NNM Fusion 14</v>
      </c>
      <c r="C33" s="355"/>
      <c r="D33" s="354" t="str">
        <f>A16</f>
        <v>FCVBC 14 Lorraine</v>
      </c>
      <c r="E33" s="355"/>
      <c r="F33" s="356" t="str">
        <f>A19</f>
        <v>E3VB 14 Energize</v>
      </c>
      <c r="G33" s="356"/>
      <c r="H33" s="349" t="s">
        <v>117</v>
      </c>
      <c r="I33" s="349"/>
      <c r="J33" s="349"/>
      <c r="K33" s="349"/>
    </row>
    <row r="34" spans="1:11" ht="18" customHeight="1" x14ac:dyDescent="0.15">
      <c r="F34" s="73"/>
      <c r="G34" s="73"/>
      <c r="H34" s="349" t="s">
        <v>113</v>
      </c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F25:G25"/>
    <mergeCell ref="A36:H36"/>
    <mergeCell ref="F31:G31"/>
    <mergeCell ref="B32:C32"/>
    <mergeCell ref="D32:E32"/>
    <mergeCell ref="F32:G32"/>
    <mergeCell ref="B28:C28"/>
    <mergeCell ref="D28:E28"/>
    <mergeCell ref="F28:G28"/>
    <mergeCell ref="B31:C31"/>
    <mergeCell ref="D31:E31"/>
    <mergeCell ref="A16:A18"/>
    <mergeCell ref="D16:E18"/>
    <mergeCell ref="A19:A21"/>
    <mergeCell ref="B27:C27"/>
    <mergeCell ref="D27:E27"/>
    <mergeCell ref="B25:C25"/>
    <mergeCell ref="D25:E25"/>
    <mergeCell ref="B24:C24"/>
    <mergeCell ref="D24:E24"/>
    <mergeCell ref="F24:G24"/>
    <mergeCell ref="A1:K1"/>
    <mergeCell ref="A2:K2"/>
    <mergeCell ref="A7:K7"/>
    <mergeCell ref="I12:J12"/>
    <mergeCell ref="H13:H15"/>
    <mergeCell ref="I13:J15"/>
    <mergeCell ref="A13:A15"/>
    <mergeCell ref="H16:H18"/>
    <mergeCell ref="I16:J18"/>
    <mergeCell ref="F12:G12"/>
    <mergeCell ref="B12:C12"/>
    <mergeCell ref="D12:E12"/>
    <mergeCell ref="B13:C15"/>
    <mergeCell ref="H19:H21"/>
    <mergeCell ref="I19:J21"/>
    <mergeCell ref="B23:E23"/>
    <mergeCell ref="F23:H23"/>
    <mergeCell ref="I23:J23"/>
    <mergeCell ref="F19:G21"/>
    <mergeCell ref="H34:K34"/>
    <mergeCell ref="A35:F35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30:C30"/>
    <mergeCell ref="D30:E30"/>
    <mergeCell ref="F30:G30"/>
    <mergeCell ref="F27:G27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38"/>
  <sheetViews>
    <sheetView workbookViewId="0">
      <selection activeCell="A27" sqref="A27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322" t="str">
        <f>Pools!B38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Pools!B39</f>
        <v>ARVC Sports Centre Ct. 6</v>
      </c>
    </row>
    <row r="5" spans="1:11" s="59" customFormat="1" ht="14" x14ac:dyDescent="0.15">
      <c r="A5" s="58" t="s">
        <v>5</v>
      </c>
      <c r="B5" s="59" t="str">
        <f>Pools!A37</f>
        <v>Division IV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6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SF Storm 142 Rangers</v>
      </c>
      <c r="C12" s="357"/>
      <c r="D12" s="354" t="str">
        <f>A16</f>
        <v>HP Lady Diggers 14</v>
      </c>
      <c r="E12" s="355"/>
      <c r="F12" s="364" t="str">
        <f>A19</f>
        <v>DCU 14 Diamonds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Pools!B41</f>
        <v>SF Storm 142 Rangers</v>
      </c>
      <c r="B13" s="365"/>
      <c r="C13" s="366"/>
      <c r="D13" s="66">
        <v>25</v>
      </c>
      <c r="E13" s="66">
        <v>12</v>
      </c>
      <c r="F13" s="66">
        <v>25</v>
      </c>
      <c r="G13" s="66">
        <v>19</v>
      </c>
      <c r="H13" s="371">
        <v>1</v>
      </c>
      <c r="I13" s="358">
        <v>1</v>
      </c>
      <c r="J13" s="359"/>
    </row>
    <row r="14" spans="1:11" s="67" customFormat="1" ht="24" customHeight="1" x14ac:dyDescent="0.2">
      <c r="A14" s="372"/>
      <c r="B14" s="367"/>
      <c r="C14" s="368"/>
      <c r="D14" s="66">
        <v>25</v>
      </c>
      <c r="E14" s="66">
        <v>23</v>
      </c>
      <c r="F14" s="66">
        <v>25</v>
      </c>
      <c r="G14" s="66">
        <v>14</v>
      </c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>
        <v>25</v>
      </c>
      <c r="E15" s="66">
        <v>19</v>
      </c>
      <c r="F15" s="66">
        <v>25</v>
      </c>
      <c r="G15" s="66">
        <v>19</v>
      </c>
      <c r="H15" s="373"/>
      <c r="I15" s="362"/>
      <c r="J15" s="363"/>
    </row>
    <row r="16" spans="1:11" s="67" customFormat="1" ht="24" customHeight="1" x14ac:dyDescent="0.2">
      <c r="A16" s="371" t="str">
        <f>Pools!B42</f>
        <v>HP Lady Diggers 14</v>
      </c>
      <c r="B16" s="68">
        <f>IF(E13&gt;0,E13," ")</f>
        <v>12</v>
      </c>
      <c r="C16" s="68">
        <f>IF(D13&gt;0,D13," ")</f>
        <v>25</v>
      </c>
      <c r="D16" s="365"/>
      <c r="E16" s="366"/>
      <c r="F16" s="66">
        <v>12</v>
      </c>
      <c r="G16" s="66">
        <v>25</v>
      </c>
      <c r="H16" s="371">
        <v>2</v>
      </c>
      <c r="I16" s="358">
        <v>3</v>
      </c>
      <c r="J16" s="359"/>
    </row>
    <row r="17" spans="1:11" s="67" customFormat="1" ht="24" customHeight="1" x14ac:dyDescent="0.2">
      <c r="A17" s="372"/>
      <c r="B17" s="68">
        <f>IF(E14&gt;0,E14," ")</f>
        <v>23</v>
      </c>
      <c r="C17" s="68">
        <f>IF(D14&gt;0,D14," ")</f>
        <v>25</v>
      </c>
      <c r="D17" s="367"/>
      <c r="E17" s="368"/>
      <c r="F17" s="66">
        <v>12</v>
      </c>
      <c r="G17" s="66">
        <v>25</v>
      </c>
      <c r="H17" s="372"/>
      <c r="I17" s="360"/>
      <c r="J17" s="361"/>
    </row>
    <row r="18" spans="1:11" s="67" customFormat="1" ht="24" customHeight="1" x14ac:dyDescent="0.2">
      <c r="A18" s="373"/>
      <c r="B18" s="68">
        <f>IF(E15&gt;0,E15," ")</f>
        <v>19</v>
      </c>
      <c r="C18" s="68">
        <f>IF(D15&gt;0,D15," ")</f>
        <v>25</v>
      </c>
      <c r="D18" s="369"/>
      <c r="E18" s="370"/>
      <c r="F18" s="66">
        <v>19</v>
      </c>
      <c r="G18" s="66">
        <v>25</v>
      </c>
      <c r="H18" s="373"/>
      <c r="I18" s="362"/>
      <c r="J18" s="363"/>
    </row>
    <row r="19" spans="1:11" s="67" customFormat="1" ht="24" customHeight="1" x14ac:dyDescent="0.2">
      <c r="A19" s="371" t="str">
        <f>Pools!B43</f>
        <v>DCU 14 Diamonds</v>
      </c>
      <c r="B19" s="68">
        <f>IF(G13&gt;0,G13," ")</f>
        <v>19</v>
      </c>
      <c r="C19" s="68">
        <f>IF(F13&gt;0,F13," ")</f>
        <v>25</v>
      </c>
      <c r="D19" s="68">
        <f>IF(G16&gt;0,G16," ")</f>
        <v>25</v>
      </c>
      <c r="E19" s="68">
        <f>IF(F16&gt;0,F16," ")</f>
        <v>12</v>
      </c>
      <c r="F19" s="365"/>
      <c r="G19" s="366"/>
      <c r="H19" s="371">
        <v>3</v>
      </c>
      <c r="I19" s="358">
        <v>2</v>
      </c>
      <c r="J19" s="359"/>
    </row>
    <row r="20" spans="1:11" s="67" customFormat="1" ht="24" customHeight="1" x14ac:dyDescent="0.2">
      <c r="A20" s="372"/>
      <c r="B20" s="68">
        <f>IF(G14&gt;0,G14," ")</f>
        <v>14</v>
      </c>
      <c r="C20" s="68">
        <f>IF(F14&gt;0,F14," ")</f>
        <v>25</v>
      </c>
      <c r="D20" s="68">
        <f>IF(G17&gt;0,G17," ")</f>
        <v>25</v>
      </c>
      <c r="E20" s="68">
        <f>IF(F17&gt;0,F17," ")</f>
        <v>12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>
        <f>IF(G15&gt;0,G15," ")</f>
        <v>19</v>
      </c>
      <c r="C21" s="68">
        <f>IF(F15&gt;0,F15," ")</f>
        <v>25</v>
      </c>
      <c r="D21" s="68">
        <f>IF(G18&gt;0,G18," ")</f>
        <v>25</v>
      </c>
      <c r="E21" s="68">
        <f>IF(F18&gt;0,F18," ")</f>
        <v>19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142 Rangers</v>
      </c>
      <c r="B25" s="352">
        <v>6</v>
      </c>
      <c r="C25" s="353"/>
      <c r="D25" s="352"/>
      <c r="E25" s="353"/>
      <c r="F25" s="352"/>
      <c r="G25" s="353"/>
      <c r="H25" s="71"/>
      <c r="I25" s="72">
        <f>IF(D13+D14+D15+F13+F14+F15=0,0,D13+D14+D15+F13+F14+F15)</f>
        <v>150</v>
      </c>
      <c r="J25" s="72">
        <f>E13+E14+E15+G13+G14+G15</f>
        <v>106</v>
      </c>
      <c r="K25" s="72">
        <f>I25-J25</f>
        <v>44</v>
      </c>
    </row>
    <row r="26" spans="1:11" ht="24" customHeight="1" x14ac:dyDescent="0.15">
      <c r="A26" s="70" t="str">
        <f>A16</f>
        <v>HP Lady Diggers 14</v>
      </c>
      <c r="B26" s="352"/>
      <c r="C26" s="353"/>
      <c r="D26" s="352">
        <v>6</v>
      </c>
      <c r="E26" s="353"/>
      <c r="F26" s="352"/>
      <c r="G26" s="353"/>
      <c r="H26" s="71"/>
      <c r="I26" s="72">
        <f>IF(B16+B17+B18+F16+F17+F18=0,0,B16+B17+B18+F16+F17+F18)</f>
        <v>97</v>
      </c>
      <c r="J26" s="72">
        <f>C16+C17+C18+G16+G17+G18</f>
        <v>150</v>
      </c>
      <c r="K26" s="72">
        <f>I26-J26</f>
        <v>-53</v>
      </c>
    </row>
    <row r="27" spans="1:11" ht="24" customHeight="1" x14ac:dyDescent="0.15">
      <c r="A27" s="70" t="str">
        <f>A19</f>
        <v>DCU 14 Diamonds</v>
      </c>
      <c r="B27" s="352">
        <v>3</v>
      </c>
      <c r="C27" s="353"/>
      <c r="D27" s="352">
        <v>3</v>
      </c>
      <c r="E27" s="353"/>
      <c r="F27" s="352"/>
      <c r="G27" s="353"/>
      <c r="H27" s="71"/>
      <c r="I27" s="72">
        <f>B19+B20+B21+D19+D20+D21</f>
        <v>127</v>
      </c>
      <c r="J27" s="72">
        <f>C19+C20+C21+E19+E20+E21</f>
        <v>118</v>
      </c>
      <c r="K27" s="72">
        <f>I27-J27</f>
        <v>9</v>
      </c>
    </row>
    <row r="28" spans="1:11" x14ac:dyDescent="0.15">
      <c r="A28" s="73"/>
      <c r="B28" s="378">
        <f>SUM(B25:C27)</f>
        <v>9</v>
      </c>
      <c r="C28" s="378"/>
      <c r="D28" s="378">
        <f>SUM(D25:E27)</f>
        <v>9</v>
      </c>
      <c r="E28" s="378"/>
      <c r="F28" s="378">
        <f>SUM(F25:G27)</f>
        <v>0</v>
      </c>
      <c r="G28" s="378"/>
      <c r="H28" s="74">
        <f>SUM(H25:H27)</f>
        <v>0</v>
      </c>
      <c r="I28" s="74">
        <f>SUM(I25:I27)</f>
        <v>374</v>
      </c>
      <c r="J28" s="74">
        <f>SUM(J25:J27)</f>
        <v>374</v>
      </c>
      <c r="K28" s="74">
        <f>SUM(K25:K27)</f>
        <v>0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116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SF Storm 142 Rangers</v>
      </c>
      <c r="C31" s="355"/>
      <c r="D31" s="354" t="str">
        <f>A19</f>
        <v>DCU 14 Diamonds</v>
      </c>
      <c r="E31" s="355"/>
      <c r="F31" s="356" t="str">
        <f>A16</f>
        <v>HP Lady Diggers 14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HP Lady Diggers 14</v>
      </c>
      <c r="C32" s="355"/>
      <c r="D32" s="354" t="str">
        <f>A19</f>
        <v>DCU 14 Diamonds</v>
      </c>
      <c r="E32" s="355"/>
      <c r="F32" s="356" t="str">
        <f>A13</f>
        <v>SF Storm 142 Rangers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SF Storm 142 Rangers</v>
      </c>
      <c r="C33" s="355"/>
      <c r="D33" s="354" t="str">
        <f>A16</f>
        <v>HP Lady Diggers 14</v>
      </c>
      <c r="E33" s="355"/>
      <c r="F33" s="356" t="str">
        <f>A19</f>
        <v>DCU 14 Diamonds</v>
      </c>
      <c r="G33" s="356"/>
      <c r="H33" s="349" t="s">
        <v>117</v>
      </c>
      <c r="I33" s="349"/>
      <c r="J33" s="349"/>
      <c r="K33" s="349"/>
    </row>
    <row r="34" spans="1:11" ht="18" customHeight="1" x14ac:dyDescent="0.15">
      <c r="F34" s="73"/>
      <c r="G34" s="73"/>
      <c r="H34" s="349" t="s">
        <v>113</v>
      </c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A1:K1"/>
    <mergeCell ref="A2:K2"/>
    <mergeCell ref="A7:K7"/>
    <mergeCell ref="I12:J12"/>
    <mergeCell ref="H13:H15"/>
    <mergeCell ref="I13:J15"/>
    <mergeCell ref="A13:A15"/>
    <mergeCell ref="B13:C15"/>
    <mergeCell ref="B12:C12"/>
    <mergeCell ref="D12:E12"/>
    <mergeCell ref="A16:A18"/>
    <mergeCell ref="D16:E18"/>
    <mergeCell ref="B27:C27"/>
    <mergeCell ref="D27:E27"/>
    <mergeCell ref="F27:G27"/>
    <mergeCell ref="A19:A21"/>
    <mergeCell ref="F19:G21"/>
    <mergeCell ref="B23:E23"/>
    <mergeCell ref="F23:H23"/>
    <mergeCell ref="D24:E24"/>
    <mergeCell ref="F24:G24"/>
    <mergeCell ref="B25:C25"/>
    <mergeCell ref="D25:E25"/>
    <mergeCell ref="F25:G25"/>
    <mergeCell ref="B24:C24"/>
    <mergeCell ref="B26:C26"/>
    <mergeCell ref="D32:E32"/>
    <mergeCell ref="A36:H36"/>
    <mergeCell ref="H30:K30"/>
    <mergeCell ref="H31:K31"/>
    <mergeCell ref="D30:E30"/>
    <mergeCell ref="H33:K33"/>
    <mergeCell ref="F30:G30"/>
    <mergeCell ref="B31:C31"/>
    <mergeCell ref="D31:E31"/>
    <mergeCell ref="B32:C32"/>
    <mergeCell ref="H34:K34"/>
    <mergeCell ref="A35:F35"/>
    <mergeCell ref="B33:C33"/>
    <mergeCell ref="D33:E33"/>
    <mergeCell ref="F33:G33"/>
    <mergeCell ref="F32:G32"/>
    <mergeCell ref="I23:J23"/>
    <mergeCell ref="F28:G28"/>
    <mergeCell ref="F31:G31"/>
    <mergeCell ref="B30:C30"/>
    <mergeCell ref="B28:C28"/>
    <mergeCell ref="D26:E26"/>
    <mergeCell ref="F26:G26"/>
    <mergeCell ref="D28:E28"/>
    <mergeCell ref="F12:G12"/>
    <mergeCell ref="H16:H18"/>
    <mergeCell ref="I16:J18"/>
    <mergeCell ref="H19:H21"/>
    <mergeCell ref="I19:J2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M45"/>
  <sheetViews>
    <sheetView topLeftCell="A2" workbookViewId="0">
      <selection activeCell="D25" sqref="D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Pools!C39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NM Cactus 14 NTL</v>
      </c>
      <c r="C12" s="397"/>
      <c r="D12" s="396" t="str">
        <f>A16</f>
        <v>ARVC 13R1 Adidas</v>
      </c>
      <c r="E12" s="399"/>
      <c r="F12" s="396" t="str">
        <f>A19</f>
        <v>Outsiders 14</v>
      </c>
      <c r="G12" s="399"/>
      <c r="H12" s="401" t="str">
        <f>A22</f>
        <v>PBEVC Amped 13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Pools!C41</f>
        <v>NM Cactus 14 NTL</v>
      </c>
      <c r="B13" s="390"/>
      <c r="C13" s="391"/>
      <c r="D13" s="40"/>
      <c r="E13" s="40"/>
      <c r="F13" s="40">
        <v>25</v>
      </c>
      <c r="G13" s="40">
        <v>14</v>
      </c>
      <c r="H13" s="40">
        <v>25</v>
      </c>
      <c r="I13" s="40">
        <v>10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12</v>
      </c>
      <c r="H14" s="40">
        <v>25</v>
      </c>
      <c r="I14" s="40">
        <v>13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Pools!C42</f>
        <v>ARVC 13R1 Adidas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25</v>
      </c>
      <c r="G16" s="40">
        <v>8</v>
      </c>
      <c r="H16" s="40">
        <v>25</v>
      </c>
      <c r="I16" s="40">
        <v>16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25</v>
      </c>
      <c r="G17" s="40">
        <v>15</v>
      </c>
      <c r="H17" s="40">
        <v>20</v>
      </c>
      <c r="I17" s="40">
        <v>25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Pools!C43</f>
        <v>Outsiders 14</v>
      </c>
      <c r="B19" s="42">
        <f>IF(G13&gt;0,G13," ")</f>
        <v>14</v>
      </c>
      <c r="C19" s="42">
        <f>IF(F13&gt;0,F13," ")</f>
        <v>25</v>
      </c>
      <c r="D19" s="42">
        <f>IF(G16&gt;0,G16," ")</f>
        <v>8</v>
      </c>
      <c r="E19" s="42">
        <f>IF(F16&gt;0,F16," ")</f>
        <v>25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12</v>
      </c>
      <c r="C20" s="42">
        <f>IF(F14&gt;0,F14," ")</f>
        <v>25</v>
      </c>
      <c r="D20" s="42">
        <f>IF(G17&gt;0,G17," ")</f>
        <v>15</v>
      </c>
      <c r="E20" s="42">
        <f>IF(F17&gt;0,F17," ")</f>
        <v>25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Pools!C44</f>
        <v>PBEVC Amped 13</v>
      </c>
      <c r="B22" s="42">
        <f>IF(I13&gt;0,I13," ")</f>
        <v>10</v>
      </c>
      <c r="C22" s="42">
        <f>IF(H13&gt;0,H13," ")</f>
        <v>25</v>
      </c>
      <c r="D22" s="42">
        <f>IF(I16&gt;0,I16," ")</f>
        <v>16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13</v>
      </c>
      <c r="C23" s="42">
        <f>IF(H14&gt;0,H14," ")</f>
        <v>25</v>
      </c>
      <c r="D23" s="42">
        <f>IF(I17&gt;0,I17," ")</f>
        <v>25</v>
      </c>
      <c r="E23" s="42">
        <f>IF(H17&gt;0,H17," ")</f>
        <v>20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NM Cactus 14 NTL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49</v>
      </c>
      <c r="K28" s="45">
        <f>I28-J28</f>
        <v>51</v>
      </c>
    </row>
    <row r="29" spans="1:13" ht="24" customHeight="1" x14ac:dyDescent="0.15">
      <c r="A29" s="2" t="str">
        <f>A16</f>
        <v>ARVC 13R1 Adidas</v>
      </c>
      <c r="B29" s="385">
        <v>3</v>
      </c>
      <c r="C29" s="386"/>
      <c r="D29" s="385">
        <v>1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14</v>
      </c>
      <c r="B30" s="385"/>
      <c r="C30" s="386"/>
      <c r="D30" s="385">
        <v>4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PBEVC Amped 13</v>
      </c>
      <c r="B31" s="385">
        <v>1</v>
      </c>
      <c r="C31" s="386"/>
      <c r="D31" s="385">
        <v>3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8</v>
      </c>
      <c r="C32" s="384"/>
      <c r="D32" s="384">
        <f>SUM(D28:E31)</f>
        <v>8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NM Cactus 14 NTL</v>
      </c>
      <c r="C35" s="399"/>
      <c r="D35" s="396" t="str">
        <f>A30</f>
        <v>Outsiders 14</v>
      </c>
      <c r="E35" s="399"/>
      <c r="F35" s="409" t="str">
        <f>A16</f>
        <v>ARVC 13R1 Adidas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ARVC 13R1 Adidas</v>
      </c>
      <c r="C36" s="399"/>
      <c r="D36" s="396" t="str">
        <f>A22</f>
        <v>PBEVC Amped 13</v>
      </c>
      <c r="E36" s="399"/>
      <c r="F36" s="409" t="str">
        <f>A13</f>
        <v>NM Cactus 14 NTL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NM Cactus 14 NTL</v>
      </c>
      <c r="C37" s="399"/>
      <c r="D37" s="396" t="str">
        <f>A31</f>
        <v>PBEVC Amped 13</v>
      </c>
      <c r="E37" s="399"/>
      <c r="F37" s="409" t="str">
        <f>A30</f>
        <v>Outsiders 14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ARVC 13R1 Adidas</v>
      </c>
      <c r="C38" s="399"/>
      <c r="D38" s="396" t="str">
        <f>A30</f>
        <v>Outsiders 14</v>
      </c>
      <c r="E38" s="399"/>
      <c r="F38" s="409" t="str">
        <f>A28</f>
        <v>NM Cactus 14 NTL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Outsiders 14</v>
      </c>
      <c r="C39" s="399"/>
      <c r="D39" s="396" t="str">
        <f>A31</f>
        <v>PBEVC Amped 13</v>
      </c>
      <c r="E39" s="399"/>
      <c r="F39" s="409" t="str">
        <f>A16</f>
        <v>ARVC 13R1 Adidas</v>
      </c>
      <c r="G39" s="409"/>
    </row>
    <row r="40" spans="1:12" ht="18" customHeight="1" x14ac:dyDescent="0.15">
      <c r="A40" s="3" t="s">
        <v>26</v>
      </c>
      <c r="B40" s="396" t="str">
        <f>A13</f>
        <v>NM Cactus 14 NTL</v>
      </c>
      <c r="C40" s="399"/>
      <c r="D40" s="396" t="str">
        <f>A29</f>
        <v>ARVC 13R1 Adidas</v>
      </c>
      <c r="E40" s="399"/>
      <c r="F40" s="409" t="str">
        <f>A22</f>
        <v>PBEVC Amped 13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B27:C27"/>
    <mergeCell ref="D27:E27"/>
    <mergeCell ref="F12:G12"/>
    <mergeCell ref="H12:I12"/>
    <mergeCell ref="K12:L12"/>
    <mergeCell ref="B26:D26"/>
    <mergeCell ref="F26:H26"/>
    <mergeCell ref="I26:J26"/>
    <mergeCell ref="F27:G27"/>
    <mergeCell ref="A7:H7"/>
    <mergeCell ref="A1:M1"/>
    <mergeCell ref="A2:M2"/>
    <mergeCell ref="B12:C12"/>
    <mergeCell ref="D12:E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M45"/>
  <sheetViews>
    <sheetView topLeftCell="A4" workbookViewId="0">
      <selection activeCell="D31" sqref="D31:E3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Pools!D38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Pools!D39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30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131 Sirens</v>
      </c>
      <c r="C12" s="397"/>
      <c r="D12" s="396" t="str">
        <f>A16</f>
        <v>DCVA/505 14R Fuego</v>
      </c>
      <c r="E12" s="399"/>
      <c r="F12" s="396" t="str">
        <f>A19</f>
        <v>PBEVC Saints 13</v>
      </c>
      <c r="G12" s="399"/>
      <c r="H12" s="401" t="str">
        <f>A22</f>
        <v>FCVBC 13 Courtney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Pools!D41</f>
        <v>SF Storm 131 Sirens</v>
      </c>
      <c r="B13" s="390"/>
      <c r="C13" s="391"/>
      <c r="D13" s="40"/>
      <c r="E13" s="40"/>
      <c r="F13" s="40">
        <v>25</v>
      </c>
      <c r="G13" s="40">
        <v>20</v>
      </c>
      <c r="H13" s="40">
        <v>25</v>
      </c>
      <c r="I13" s="40">
        <v>18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14</v>
      </c>
      <c r="H14" s="40">
        <v>25</v>
      </c>
      <c r="I14" s="40">
        <v>13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Pools!D42</f>
        <v>DCVA/505 14R Fuego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19</v>
      </c>
      <c r="G16" s="40">
        <v>25</v>
      </c>
      <c r="H16" s="40">
        <v>25</v>
      </c>
      <c r="I16" s="40">
        <v>20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26</v>
      </c>
      <c r="G17" s="40">
        <v>24</v>
      </c>
      <c r="H17" s="40">
        <v>25</v>
      </c>
      <c r="I17" s="40">
        <v>8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Pools!D43</f>
        <v>PBEVC Saints 13</v>
      </c>
      <c r="B19" s="42">
        <f>IF(G13&gt;0,G13," ")</f>
        <v>20</v>
      </c>
      <c r="C19" s="42">
        <f>IF(F13&gt;0,F13," ")</f>
        <v>25</v>
      </c>
      <c r="D19" s="42">
        <f>IF(G16&gt;0,G16," ")</f>
        <v>25</v>
      </c>
      <c r="E19" s="42">
        <f>IF(F16&gt;0,F16," ")</f>
        <v>19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14</v>
      </c>
      <c r="C20" s="42">
        <f>IF(F14&gt;0,F14," ")</f>
        <v>25</v>
      </c>
      <c r="D20" s="42">
        <f>IF(G17&gt;0,G17," ")</f>
        <v>24</v>
      </c>
      <c r="E20" s="42">
        <f>IF(F17&gt;0,F17," ")</f>
        <v>26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Pools!D44</f>
        <v>FCVBC 13 Courtney</v>
      </c>
      <c r="B22" s="42">
        <f>IF(I13&gt;0,I13," ")</f>
        <v>18</v>
      </c>
      <c r="C22" s="42">
        <f>IF(H13&gt;0,H13," ")</f>
        <v>25</v>
      </c>
      <c r="D22" s="42">
        <f>IF(I16&gt;0,I16," ")</f>
        <v>20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13</v>
      </c>
      <c r="C23" s="42">
        <f>IF(H14&gt;0,H14," ")</f>
        <v>25</v>
      </c>
      <c r="D23" s="42">
        <f>IF(I17&gt;0,I17," ")</f>
        <v>8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131 Sirens</v>
      </c>
      <c r="B28" s="385">
        <v>4</v>
      </c>
      <c r="C28" s="386"/>
      <c r="D28" s="385"/>
      <c r="E28" s="386"/>
      <c r="F28" s="385"/>
      <c r="G28" s="386"/>
      <c r="H28" s="44"/>
      <c r="I28" s="45">
        <f>D13+D14+D15+F13+F14+F15+H13+H14+H15</f>
        <v>100</v>
      </c>
      <c r="J28" s="45">
        <f>E13+E14+E15+G13+G14+G15+I13+I14+I15</f>
        <v>65</v>
      </c>
      <c r="K28" s="45">
        <f>I28-J28</f>
        <v>35</v>
      </c>
    </row>
    <row r="29" spans="1:13" ht="24" customHeight="1" x14ac:dyDescent="0.15">
      <c r="A29" s="2" t="str">
        <f>A16</f>
        <v>DCVA/505 14R Fuego</v>
      </c>
      <c r="B29" s="385">
        <v>3</v>
      </c>
      <c r="C29" s="386"/>
      <c r="D29" s="385">
        <v>1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PBEVC Saints 13</v>
      </c>
      <c r="B30" s="385">
        <v>1</v>
      </c>
      <c r="C30" s="386"/>
      <c r="D30" s="385">
        <v>3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13 Courtney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8</v>
      </c>
      <c r="C32" s="384"/>
      <c r="D32" s="384">
        <f>SUM(D28:E31)</f>
        <v>8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131 Sirens</v>
      </c>
      <c r="C35" s="399"/>
      <c r="D35" s="396" t="str">
        <f>A30</f>
        <v>PBEVC Saints 13</v>
      </c>
      <c r="E35" s="399"/>
      <c r="F35" s="409" t="str">
        <f>A16</f>
        <v>DCVA/505 14R Fuego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DCVA/505 14R Fuego</v>
      </c>
      <c r="C36" s="399"/>
      <c r="D36" s="396" t="str">
        <f>A22</f>
        <v>FCVBC 13 Courtney</v>
      </c>
      <c r="E36" s="399"/>
      <c r="F36" s="409" t="str">
        <f>A13</f>
        <v>SF Storm 131 Sirens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131 Sirens</v>
      </c>
      <c r="C37" s="399"/>
      <c r="D37" s="396" t="str">
        <f>A31</f>
        <v>FCVBC 13 Courtney</v>
      </c>
      <c r="E37" s="399"/>
      <c r="F37" s="409" t="str">
        <f>A30</f>
        <v>PBEVC Saints 13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DCVA/505 14R Fuego</v>
      </c>
      <c r="C38" s="399"/>
      <c r="D38" s="396" t="str">
        <f>A30</f>
        <v>PBEVC Saints 13</v>
      </c>
      <c r="E38" s="399"/>
      <c r="F38" s="409" t="str">
        <f>A28</f>
        <v>SF Storm 131 Sirens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PBEVC Saints 13</v>
      </c>
      <c r="C39" s="399"/>
      <c r="D39" s="396" t="str">
        <f>A31</f>
        <v>FCVBC 13 Courtney</v>
      </c>
      <c r="E39" s="399"/>
      <c r="F39" s="409" t="str">
        <f>A16</f>
        <v>DCVA/505 14R Fuego</v>
      </c>
      <c r="G39" s="409"/>
    </row>
    <row r="40" spans="1:12" ht="18" customHeight="1" x14ac:dyDescent="0.15">
      <c r="A40" s="3" t="s">
        <v>26</v>
      </c>
      <c r="B40" s="396" t="str">
        <f>A13</f>
        <v>SF Storm 131 Sirens</v>
      </c>
      <c r="C40" s="399"/>
      <c r="D40" s="396" t="str">
        <f>A29</f>
        <v>DCVA/505 14R Fuego</v>
      </c>
      <c r="E40" s="399"/>
      <c r="F40" s="409" t="str">
        <f>A22</f>
        <v>FCVBC 13 Courtney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7:C27"/>
    <mergeCell ref="D27:E27"/>
    <mergeCell ref="B26:D26"/>
    <mergeCell ref="F26:H26"/>
    <mergeCell ref="I26:J26"/>
    <mergeCell ref="F27:G27"/>
    <mergeCell ref="B28:C28"/>
    <mergeCell ref="D28:E28"/>
    <mergeCell ref="F28:G28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7:H7"/>
    <mergeCell ref="A1:M1"/>
    <mergeCell ref="A2:M2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38"/>
  <sheetViews>
    <sheetView workbookViewId="0">
      <selection activeCell="A22" sqref="A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Pools!B12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ARVC 16N1 Adidas</v>
      </c>
      <c r="C12" s="357"/>
      <c r="D12" s="354" t="str">
        <f>A16</f>
        <v>SC Precision 17 Red</v>
      </c>
      <c r="E12" s="355"/>
      <c r="F12" s="364" t="str">
        <f>A19</f>
        <v>NEVBC 18 Purple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Pools!B15</f>
        <v>ARVC 16N1 Adidas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Pools!B16</f>
        <v>SC Precision 17 Red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Pools!B17</f>
        <v>NEVBC 18 Purple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ARVC 16N1 Adidas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SC Precision 17 Red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NEVBC 18 Purple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ARVC 16N1 Adidas</v>
      </c>
      <c r="C31" s="355"/>
      <c r="D31" s="354" t="str">
        <f>A19</f>
        <v>NEVBC 18 Purple</v>
      </c>
      <c r="E31" s="355"/>
      <c r="F31" s="356" t="str">
        <f>A16</f>
        <v>SC Precision 17 Red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SC Precision 17 Red</v>
      </c>
      <c r="C32" s="355"/>
      <c r="D32" s="354" t="str">
        <f>A19</f>
        <v>NEVBC 18 Purple</v>
      </c>
      <c r="E32" s="355"/>
      <c r="F32" s="356" t="str">
        <f>A13</f>
        <v>ARVC 16N1 Adidas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ARVC 16N1 Adidas</v>
      </c>
      <c r="C33" s="355"/>
      <c r="D33" s="354" t="str">
        <f>A16</f>
        <v>SC Precision 17 Red</v>
      </c>
      <c r="E33" s="355"/>
      <c r="F33" s="356" t="str">
        <f>A19</f>
        <v>NEVBC 18 Purple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B32:C32"/>
    <mergeCell ref="D32:E32"/>
    <mergeCell ref="F32:G32"/>
    <mergeCell ref="B28:C28"/>
    <mergeCell ref="D28:E28"/>
    <mergeCell ref="F28:G28"/>
    <mergeCell ref="B30:C30"/>
    <mergeCell ref="D30:E30"/>
    <mergeCell ref="F30:G30"/>
    <mergeCell ref="B31:C31"/>
    <mergeCell ref="F27:G27"/>
    <mergeCell ref="A13:A15"/>
    <mergeCell ref="B13:C15"/>
    <mergeCell ref="A16:A18"/>
    <mergeCell ref="D16:E18"/>
    <mergeCell ref="A19:A21"/>
    <mergeCell ref="B23:E23"/>
    <mergeCell ref="F23:H23"/>
    <mergeCell ref="I23:J23"/>
    <mergeCell ref="H16:H18"/>
    <mergeCell ref="A1:K1"/>
    <mergeCell ref="A2:K2"/>
    <mergeCell ref="A7:K7"/>
    <mergeCell ref="I12:J12"/>
    <mergeCell ref="H13:H15"/>
    <mergeCell ref="I13:J15"/>
    <mergeCell ref="B12:C12"/>
    <mergeCell ref="D12:E12"/>
    <mergeCell ref="I16:J18"/>
    <mergeCell ref="F12:G12"/>
    <mergeCell ref="F19:G21"/>
    <mergeCell ref="H19:H21"/>
    <mergeCell ref="I19:J21"/>
    <mergeCell ref="B24:C24"/>
    <mergeCell ref="D24:E24"/>
    <mergeCell ref="F24:G24"/>
    <mergeCell ref="B25:C25"/>
    <mergeCell ref="D25:E25"/>
    <mergeCell ref="F25:G25"/>
    <mergeCell ref="H34:K34"/>
    <mergeCell ref="A35:F35"/>
    <mergeCell ref="A36:H36"/>
    <mergeCell ref="B26:C26"/>
    <mergeCell ref="D26:E26"/>
    <mergeCell ref="F26:G26"/>
    <mergeCell ref="H30:K30"/>
    <mergeCell ref="H31:K31"/>
    <mergeCell ref="B33:C33"/>
    <mergeCell ref="D33:E33"/>
    <mergeCell ref="F33:G33"/>
    <mergeCell ref="H33:K33"/>
    <mergeCell ref="B27:C27"/>
    <mergeCell ref="D27:E27"/>
    <mergeCell ref="D31:E31"/>
    <mergeCell ref="F31:G31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M45"/>
  <sheetViews>
    <sheetView workbookViewId="0">
      <selection activeCell="B11" sqref="B11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Pools!A46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Pools!A47</f>
        <v>ARVC Sports Centre Ct. 4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80</v>
      </c>
      <c r="D9" s="11"/>
      <c r="E9" s="11"/>
      <c r="F9" s="11"/>
      <c r="G9" s="11"/>
    </row>
    <row r="10" spans="1:13" x14ac:dyDescent="0.15">
      <c r="A10" s="11" t="s">
        <v>23</v>
      </c>
      <c r="B10" s="13">
        <v>4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EP True Grit EB 13</v>
      </c>
      <c r="C12" s="397"/>
      <c r="D12" s="396" t="str">
        <f>A16</f>
        <v>NEVBC 15 Purple</v>
      </c>
      <c r="E12" s="399"/>
      <c r="F12" s="396" t="str">
        <f>A19</f>
        <v>SF Storm 132 Pulse</v>
      </c>
      <c r="G12" s="399"/>
      <c r="H12" s="401" t="str">
        <f>A22</f>
        <v>ARVC 12R1 Adidas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Pools!A49</f>
        <v>EP True Grit EB 13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Pools!A50</f>
        <v>NEVBC 15 Purple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Pools!A51</f>
        <v>SF Storm 132 Pulse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Pools!A52</f>
        <v>ARVC 12R1 Adidas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EP True Grit EB 13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NEVBC 15 Purple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SF Storm 132 Pulse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ARVC 12R1 Adidas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EP True Grit EB 13</v>
      </c>
      <c r="C35" s="399"/>
      <c r="D35" s="396" t="str">
        <f>A30</f>
        <v>SF Storm 132 Pulse</v>
      </c>
      <c r="E35" s="399"/>
      <c r="F35" s="409" t="str">
        <f>A16</f>
        <v>NEVBC 15 Purple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NEVBC 15 Purple</v>
      </c>
      <c r="C36" s="399"/>
      <c r="D36" s="396" t="str">
        <f>A22</f>
        <v>ARVC 12R1 Adidas</v>
      </c>
      <c r="E36" s="399"/>
      <c r="F36" s="409" t="str">
        <f>A13</f>
        <v>EP True Grit EB 13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EP True Grit EB 13</v>
      </c>
      <c r="C37" s="399"/>
      <c r="D37" s="396" t="str">
        <f>A31</f>
        <v>ARVC 12R1 Adidas</v>
      </c>
      <c r="E37" s="399"/>
      <c r="F37" s="409" t="str">
        <f>A30</f>
        <v>SF Storm 132 Pulse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NEVBC 15 Purple</v>
      </c>
      <c r="C38" s="399"/>
      <c r="D38" s="396" t="str">
        <f>A30</f>
        <v>SF Storm 132 Pulse</v>
      </c>
      <c r="E38" s="399"/>
      <c r="F38" s="409" t="str">
        <f>A28</f>
        <v>EP True Grit EB 13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SF Storm 132 Pulse</v>
      </c>
      <c r="C39" s="399"/>
      <c r="D39" s="396" t="str">
        <f>A31</f>
        <v>ARVC 12R1 Adidas</v>
      </c>
      <c r="E39" s="399"/>
      <c r="F39" s="409" t="str">
        <f>A16</f>
        <v>NEVBC 15 Purple</v>
      </c>
      <c r="G39" s="409"/>
    </row>
    <row r="40" spans="1:12" ht="18" customHeight="1" x14ac:dyDescent="0.15">
      <c r="A40" s="3" t="s">
        <v>26</v>
      </c>
      <c r="B40" s="396" t="str">
        <f>A13</f>
        <v>EP True Grit EB 13</v>
      </c>
      <c r="C40" s="399"/>
      <c r="D40" s="396" t="str">
        <f>A29</f>
        <v>NEVBC 15 Purple</v>
      </c>
      <c r="E40" s="399"/>
      <c r="F40" s="409" t="str">
        <f>A22</f>
        <v>ARVC 12R1 Adidas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  <pageSetUpPr fitToPage="1"/>
  </sheetPr>
  <dimension ref="A1:M45"/>
  <sheetViews>
    <sheetView workbookViewId="0">
      <selection activeCell="B10" sqref="B1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" t="str">
        <f>Pools!B46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Pools!B47</f>
        <v>ARVC Sports Centre Ct. 5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95</v>
      </c>
      <c r="D9" s="11"/>
      <c r="E9" s="11"/>
      <c r="F9" s="11"/>
      <c r="G9" s="11"/>
    </row>
    <row r="10" spans="1:13" x14ac:dyDescent="0.15">
      <c r="A10" s="11" t="s">
        <v>23</v>
      </c>
      <c r="B10" s="13">
        <v>5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ARVC 14R2 Adidas</v>
      </c>
      <c r="C12" s="397"/>
      <c r="D12" s="396" t="str">
        <f>A16</f>
        <v>SF Storm 133 Spikers</v>
      </c>
      <c r="E12" s="399"/>
      <c r="F12" s="396" t="str">
        <f>A19</f>
        <v>NM Cactus 14 Green</v>
      </c>
      <c r="G12" s="399"/>
      <c r="H12" s="401" t="str">
        <f>A22</f>
        <v>E3VB 131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Pools!B49</f>
        <v>ARVC 14R2 Adidas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Pools!B50</f>
        <v>SF Storm 133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Pools!B51</f>
        <v>NM Cactus 14 Green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Pools!B52</f>
        <v>E3VB 131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14R2 Adidas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SF Storm 133 Spikers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14 Green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131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ARVC 14R2 Adidas</v>
      </c>
      <c r="C35" s="399"/>
      <c r="D35" s="396" t="str">
        <f>A30</f>
        <v>NM Cactus 14 Green</v>
      </c>
      <c r="E35" s="399"/>
      <c r="F35" s="409" t="str">
        <f>A16</f>
        <v>SF Storm 133 Spikers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SF Storm 133 Spikers</v>
      </c>
      <c r="C36" s="399"/>
      <c r="D36" s="396" t="str">
        <f>A22</f>
        <v>E3VB 131</v>
      </c>
      <c r="E36" s="399"/>
      <c r="F36" s="409" t="str">
        <f>A13</f>
        <v>ARVC 14R2 Adidas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ARVC 14R2 Adidas</v>
      </c>
      <c r="C37" s="399"/>
      <c r="D37" s="396" t="str">
        <f>A31</f>
        <v>E3VB 131</v>
      </c>
      <c r="E37" s="399"/>
      <c r="F37" s="409" t="str">
        <f>A30</f>
        <v>NM Cactus 14 Green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SF Storm 133 Spikers</v>
      </c>
      <c r="C38" s="399"/>
      <c r="D38" s="396" t="str">
        <f>A30</f>
        <v>NM Cactus 14 Green</v>
      </c>
      <c r="E38" s="399"/>
      <c r="F38" s="409" t="str">
        <f>A28</f>
        <v>ARVC 14R2 Adidas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NM Cactus 14 Green</v>
      </c>
      <c r="C39" s="399"/>
      <c r="D39" s="396" t="str">
        <f>A31</f>
        <v>E3VB 131</v>
      </c>
      <c r="E39" s="399"/>
      <c r="F39" s="409" t="str">
        <f>A16</f>
        <v>SF Storm 133 Spikers</v>
      </c>
      <c r="G39" s="409"/>
    </row>
    <row r="40" spans="1:12" ht="18" customHeight="1" x14ac:dyDescent="0.15">
      <c r="A40" s="3" t="s">
        <v>26</v>
      </c>
      <c r="B40" s="396" t="str">
        <f>A13</f>
        <v>ARVC 14R2 Adidas</v>
      </c>
      <c r="C40" s="399"/>
      <c r="D40" s="396" t="str">
        <f>A29</f>
        <v>SF Storm 133 Spikers</v>
      </c>
      <c r="E40" s="399"/>
      <c r="F40" s="409" t="str">
        <f>A22</f>
        <v>E3VB 131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F31:G31"/>
    <mergeCell ref="B12:C12"/>
    <mergeCell ref="D12:E12"/>
    <mergeCell ref="F12:G12"/>
    <mergeCell ref="D32:E32"/>
    <mergeCell ref="F32:G32"/>
    <mergeCell ref="B30:C30"/>
    <mergeCell ref="A16:A18"/>
    <mergeCell ref="J16:J18"/>
    <mergeCell ref="D16:E18"/>
    <mergeCell ref="A1:M1"/>
    <mergeCell ref="A2:M2"/>
    <mergeCell ref="A7:H7"/>
    <mergeCell ref="H12:I12"/>
    <mergeCell ref="K12:L12"/>
    <mergeCell ref="J13:J15"/>
    <mergeCell ref="K13:L15"/>
    <mergeCell ref="A13:A15"/>
    <mergeCell ref="A22:A24"/>
    <mergeCell ref="H22:I24"/>
    <mergeCell ref="J22:J24"/>
    <mergeCell ref="K22:L24"/>
    <mergeCell ref="A19:A21"/>
    <mergeCell ref="B13:C15"/>
    <mergeCell ref="K16:L18"/>
    <mergeCell ref="J19:J21"/>
    <mergeCell ref="K19:L21"/>
    <mergeCell ref="F30:G30"/>
    <mergeCell ref="B26:D26"/>
    <mergeCell ref="F26:H26"/>
    <mergeCell ref="F28:G28"/>
    <mergeCell ref="B27:C27"/>
    <mergeCell ref="D27:E27"/>
    <mergeCell ref="F27:G27"/>
    <mergeCell ref="D30:E30"/>
    <mergeCell ref="I26:J26"/>
    <mergeCell ref="I34:L34"/>
    <mergeCell ref="B28:C28"/>
    <mergeCell ref="D28:E28"/>
    <mergeCell ref="B35:C35"/>
    <mergeCell ref="D35:E35"/>
    <mergeCell ref="F35:G35"/>
    <mergeCell ref="I35:L35"/>
    <mergeCell ref="B29:C29"/>
    <mergeCell ref="D29:E29"/>
    <mergeCell ref="F29:G29"/>
    <mergeCell ref="B34:C34"/>
    <mergeCell ref="D34:E34"/>
    <mergeCell ref="F34:G34"/>
    <mergeCell ref="B31:C31"/>
    <mergeCell ref="B32:C32"/>
    <mergeCell ref="D31:E31"/>
    <mergeCell ref="B36:C36"/>
    <mergeCell ref="D36:E36"/>
    <mergeCell ref="F36:G36"/>
    <mergeCell ref="B37:C37"/>
    <mergeCell ref="D37:E37"/>
    <mergeCell ref="F37:G37"/>
    <mergeCell ref="I37:L37"/>
    <mergeCell ref="B38:C38"/>
    <mergeCell ref="D38:E38"/>
    <mergeCell ref="F38:G38"/>
    <mergeCell ref="I38:L38"/>
    <mergeCell ref="A43:H43"/>
    <mergeCell ref="B39:C39"/>
    <mergeCell ref="D39:E39"/>
    <mergeCell ref="F39:G39"/>
    <mergeCell ref="B40:C40"/>
    <mergeCell ref="D40:E40"/>
    <mergeCell ref="F40:G40"/>
    <mergeCell ref="A42:H4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M45"/>
  <sheetViews>
    <sheetView topLeftCell="A5" workbookViewId="0">
      <selection activeCell="E25" sqref="E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Pools!C46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Pools!C47</f>
        <v>VollE3 Ct. 3</v>
      </c>
    </row>
    <row r="5" spans="1:13" s="27" customFormat="1" ht="14" x14ac:dyDescent="0.15">
      <c r="A5" s="38" t="s">
        <v>5</v>
      </c>
      <c r="B5" s="27" t="str">
        <f>Pools!A37</f>
        <v>Division IV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155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141 Tsunami</v>
      </c>
      <c r="C12" s="397"/>
      <c r="D12" s="396" t="str">
        <f>A16</f>
        <v>DCVA/505 14R Spikers</v>
      </c>
      <c r="E12" s="399"/>
      <c r="F12" s="396" t="str">
        <f>A19</f>
        <v>FCVBC 14 Ohiya</v>
      </c>
      <c r="G12" s="399"/>
      <c r="H12" s="401" t="str">
        <f>A22</f>
        <v>NM Cactus 13 Black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Pools!C49</f>
        <v>SF Storm 141 Tsunami</v>
      </c>
      <c r="B13" s="390"/>
      <c r="C13" s="391"/>
      <c r="D13" s="40"/>
      <c r="E13" s="40"/>
      <c r="F13" s="40">
        <v>25</v>
      </c>
      <c r="G13" s="40">
        <v>15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4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Pools!C50</f>
        <v>DCVA/505 14R Spikers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25</v>
      </c>
      <c r="I16" s="40">
        <v>9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25</v>
      </c>
      <c r="I17" s="40">
        <v>22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Pools!C51</f>
        <v>FCVBC 14 Ohiya</v>
      </c>
      <c r="B19" s="42">
        <f>IF(G13&gt;0,G13," ")</f>
        <v>15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4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Pools!C52</f>
        <v>NM Cactus 13 Black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9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22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141 Tsunami</v>
      </c>
      <c r="B28" s="385">
        <v>2</v>
      </c>
      <c r="C28" s="386"/>
      <c r="D28" s="385"/>
      <c r="E28" s="386"/>
      <c r="F28" s="385"/>
      <c r="G28" s="386"/>
      <c r="H28" s="44"/>
      <c r="I28" s="45">
        <f>D13+D14+D15+F13+F14+F15+H13+H14+H15</f>
        <v>50</v>
      </c>
      <c r="J28" s="45">
        <f>E13+E14+E15+G13+G14+G15+I13+I14+I15</f>
        <v>19</v>
      </c>
      <c r="K28" s="45">
        <f>I28-J28</f>
        <v>31</v>
      </c>
    </row>
    <row r="29" spans="1:13" ht="24" customHeight="1" x14ac:dyDescent="0.15">
      <c r="A29" s="2" t="str">
        <f>A16</f>
        <v>DCVA/505 14R Spikers</v>
      </c>
      <c r="B29" s="385">
        <v>2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FCVBC 14 Ohiya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NM Cactus 13 Black</v>
      </c>
      <c r="B31" s="385"/>
      <c r="C31" s="386"/>
      <c r="D31" s="385">
        <v>2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141 Tsunami</v>
      </c>
      <c r="C35" s="399"/>
      <c r="D35" s="396" t="str">
        <f>A30</f>
        <v>FCVBC 14 Ohiya</v>
      </c>
      <c r="E35" s="399"/>
      <c r="F35" s="409" t="str">
        <f>A16</f>
        <v>DCVA/505 14R Spikers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DCVA/505 14R Spikers</v>
      </c>
      <c r="C36" s="399"/>
      <c r="D36" s="396" t="str">
        <f>A22</f>
        <v>NM Cactus 13 Black</v>
      </c>
      <c r="E36" s="399"/>
      <c r="F36" s="409" t="str">
        <f>A13</f>
        <v>SF Storm 141 Tsunami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141 Tsunami</v>
      </c>
      <c r="C37" s="399"/>
      <c r="D37" s="396" t="str">
        <f>A31</f>
        <v>NM Cactus 13 Black</v>
      </c>
      <c r="E37" s="399"/>
      <c r="F37" s="409" t="str">
        <f>A30</f>
        <v>FCVBC 14 Ohiya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DCVA/505 14R Spikers</v>
      </c>
      <c r="C38" s="399"/>
      <c r="D38" s="396" t="str">
        <f>A30</f>
        <v>FCVBC 14 Ohiya</v>
      </c>
      <c r="E38" s="399"/>
      <c r="F38" s="409" t="str">
        <f>A28</f>
        <v>SF Storm 141 Tsunami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FCVBC 14 Ohiya</v>
      </c>
      <c r="C39" s="399"/>
      <c r="D39" s="396" t="str">
        <f>A31</f>
        <v>NM Cactus 13 Black</v>
      </c>
      <c r="E39" s="399"/>
      <c r="F39" s="409" t="str">
        <f>A16</f>
        <v>DCVA/505 14R Spikers</v>
      </c>
      <c r="G39" s="409"/>
    </row>
    <row r="40" spans="1:12" ht="18" customHeight="1" x14ac:dyDescent="0.15">
      <c r="A40" s="3" t="s">
        <v>26</v>
      </c>
      <c r="B40" s="396" t="str">
        <f>A13</f>
        <v>SF Storm 141 Tsunami</v>
      </c>
      <c r="C40" s="399"/>
      <c r="D40" s="396" t="str">
        <f>A29</f>
        <v>DCVA/505 14R Spikers</v>
      </c>
      <c r="E40" s="399"/>
      <c r="F40" s="409" t="str">
        <f>A22</f>
        <v>NM Cactus 13 Black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I81"/>
  <sheetViews>
    <sheetView topLeftCell="A27" workbookViewId="0">
      <selection activeCell="E37" sqref="E37"/>
    </sheetView>
  </sheetViews>
  <sheetFormatPr baseColWidth="10" defaultRowHeight="13" x14ac:dyDescent="0.15"/>
  <cols>
    <col min="1" max="1" width="20.6640625" customWidth="1"/>
    <col min="2" max="8" width="27.6640625" customWidth="1"/>
    <col min="9" max="9" width="20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20.5" customHeight="1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s="383" t="s">
        <v>93</v>
      </c>
      <c r="B3" s="383"/>
      <c r="C3" s="383"/>
      <c r="D3" s="5"/>
      <c r="E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3" t="s">
        <v>43</v>
      </c>
      <c r="B5" s="413"/>
      <c r="C5" s="413"/>
      <c r="D5" s="413"/>
      <c r="E5" s="413"/>
      <c r="F5" s="413"/>
      <c r="G5" s="413"/>
      <c r="H5" s="413"/>
      <c r="I5" s="413"/>
    </row>
    <row r="6" spans="1:9" ht="20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ht="18" customHeight="1" x14ac:dyDescent="0.15">
      <c r="B7" s="49"/>
      <c r="C7" s="48" t="s">
        <v>276</v>
      </c>
      <c r="D7" s="48" t="s">
        <v>277</v>
      </c>
      <c r="E7" s="50" t="s">
        <v>42</v>
      </c>
      <c r="F7" s="48" t="s">
        <v>278</v>
      </c>
      <c r="H7" s="49"/>
    </row>
    <row r="8" spans="1:9" ht="18" customHeight="1" x14ac:dyDescent="0.15">
      <c r="E8" s="19"/>
    </row>
    <row r="9" spans="1:9" ht="18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ht="28.5" customHeight="1" x14ac:dyDescent="0.15">
      <c r="D10" s="48"/>
      <c r="E10" s="50"/>
      <c r="F10" s="48"/>
      <c r="G10" s="48"/>
      <c r="H10" s="48"/>
    </row>
    <row r="11" spans="1:9" ht="28.5" customHeight="1" thickBot="1" x14ac:dyDescent="0.2">
      <c r="B11" s="6"/>
      <c r="C11" s="6"/>
      <c r="D11" s="6"/>
      <c r="E11" s="16" t="s">
        <v>31</v>
      </c>
      <c r="F11" s="6"/>
      <c r="G11" s="6"/>
      <c r="H11" s="6"/>
    </row>
    <row r="12" spans="1:9" ht="28.5" customHeight="1" x14ac:dyDescent="0.15">
      <c r="B12" s="6"/>
      <c r="C12" s="6"/>
      <c r="D12" s="6"/>
      <c r="E12" s="236" t="s">
        <v>231</v>
      </c>
      <c r="F12" s="6"/>
      <c r="G12" s="6"/>
      <c r="H12" s="6"/>
      <c r="I12" s="237"/>
    </row>
    <row r="13" spans="1:9" ht="28.5" customHeight="1" thickBot="1" x14ac:dyDescent="0.2">
      <c r="B13" s="6"/>
      <c r="C13" s="153"/>
      <c r="D13" s="153"/>
      <c r="E13" s="238" t="str">
        <f>E20</f>
        <v>ARVC SC Ct. 6</v>
      </c>
      <c r="F13" s="153"/>
      <c r="G13" s="153"/>
      <c r="H13" s="6"/>
      <c r="I13" s="237"/>
    </row>
    <row r="14" spans="1:9" ht="28.5" customHeight="1" x14ac:dyDescent="0.15">
      <c r="B14" s="6"/>
      <c r="C14" s="159"/>
      <c r="D14" s="6"/>
      <c r="E14" s="167" t="s">
        <v>99</v>
      </c>
      <c r="F14" s="6"/>
      <c r="G14" s="157"/>
      <c r="H14" s="6"/>
      <c r="I14" s="237"/>
    </row>
    <row r="15" spans="1:9" ht="28.5" customHeight="1" thickBot="1" x14ac:dyDescent="0.2">
      <c r="B15" s="6"/>
      <c r="C15" s="164"/>
      <c r="D15" s="6"/>
      <c r="E15" s="168"/>
      <c r="F15" s="6"/>
      <c r="G15" s="154"/>
      <c r="H15" s="6"/>
      <c r="I15" s="237"/>
    </row>
    <row r="16" spans="1:9" ht="28.5" customHeight="1" x14ac:dyDescent="0.15">
      <c r="B16" s="6"/>
      <c r="C16" s="164"/>
      <c r="D16" s="239"/>
      <c r="E16" s="173" t="s">
        <v>232</v>
      </c>
      <c r="F16" s="6"/>
      <c r="G16" s="154"/>
      <c r="H16" s="6"/>
      <c r="I16" s="237"/>
    </row>
    <row r="17" spans="1:9" ht="28.5" customHeight="1" x14ac:dyDescent="0.15">
      <c r="B17" s="6"/>
      <c r="C17" s="164" t="s">
        <v>233</v>
      </c>
      <c r="D17" s="239"/>
      <c r="E17" s="16"/>
      <c r="F17" s="6"/>
      <c r="G17" s="154" t="s">
        <v>234</v>
      </c>
      <c r="H17" s="6"/>
      <c r="I17" s="237"/>
    </row>
    <row r="18" spans="1:9" ht="28.5" customHeight="1" thickBot="1" x14ac:dyDescent="0.2">
      <c r="B18" s="158"/>
      <c r="C18" s="170" t="str">
        <f>D23</f>
        <v>ARVC SC Ct. 6</v>
      </c>
      <c r="D18" s="163"/>
      <c r="E18" s="16" t="s">
        <v>82</v>
      </c>
      <c r="F18" s="163"/>
      <c r="G18" s="155" t="str">
        <f>F23</f>
        <v>ARVC SC Ct. 4</v>
      </c>
      <c r="H18" s="153"/>
      <c r="I18" s="237"/>
    </row>
    <row r="19" spans="1:9" ht="28.5" customHeight="1" x14ac:dyDescent="0.15">
      <c r="B19" s="159"/>
      <c r="C19" s="165" t="s">
        <v>149</v>
      </c>
      <c r="D19" s="163"/>
      <c r="E19" s="236" t="s">
        <v>235</v>
      </c>
      <c r="F19" s="6"/>
      <c r="G19" s="156" t="s">
        <v>97</v>
      </c>
      <c r="H19" s="157"/>
      <c r="I19" s="237"/>
    </row>
    <row r="20" spans="1:9" ht="28.5" customHeight="1" thickBot="1" x14ac:dyDescent="0.2">
      <c r="B20" s="164"/>
      <c r="C20" s="164"/>
      <c r="D20" s="153"/>
      <c r="E20" s="238" t="str">
        <f>E26</f>
        <v>ARVC SC Ct. 6</v>
      </c>
      <c r="F20" s="153"/>
      <c r="G20" s="156"/>
      <c r="H20" s="154"/>
      <c r="I20" s="237"/>
    </row>
    <row r="21" spans="1:9" ht="28.5" customHeight="1" x14ac:dyDescent="0.15">
      <c r="B21" s="164"/>
      <c r="C21" s="164"/>
      <c r="D21" s="159"/>
      <c r="E21" s="167" t="s">
        <v>96</v>
      </c>
      <c r="F21" s="157"/>
      <c r="G21" s="156"/>
      <c r="H21" s="154"/>
      <c r="I21" s="237"/>
    </row>
    <row r="22" spans="1:9" ht="28.5" customHeight="1" thickBot="1" x14ac:dyDescent="0.2">
      <c r="B22" s="164"/>
      <c r="C22" s="164"/>
      <c r="D22" s="164" t="s">
        <v>236</v>
      </c>
      <c r="E22" s="168"/>
      <c r="F22" s="154" t="s">
        <v>237</v>
      </c>
      <c r="G22" s="154"/>
      <c r="H22" s="154"/>
      <c r="I22" s="237"/>
    </row>
    <row r="23" spans="1:9" ht="28.5" customHeight="1" thickBot="1" x14ac:dyDescent="0.2">
      <c r="B23" s="164"/>
      <c r="C23" s="169"/>
      <c r="D23" s="170" t="str">
        <f>E13</f>
        <v>ARVC SC Ct. 6</v>
      </c>
      <c r="E23" s="240" t="s">
        <v>37</v>
      </c>
      <c r="F23" s="155" t="str">
        <f>D51</f>
        <v>ARVC SC Ct. 4</v>
      </c>
      <c r="G23" s="158"/>
      <c r="H23" s="154"/>
      <c r="I23" s="237"/>
    </row>
    <row r="24" spans="1:9" ht="28.5" customHeight="1" thickBot="1" x14ac:dyDescent="0.2">
      <c r="B24" s="164"/>
      <c r="C24" s="6"/>
      <c r="D24" s="162" t="s">
        <v>150</v>
      </c>
      <c r="E24" s="16" t="s">
        <v>34</v>
      </c>
      <c r="F24" s="156" t="s">
        <v>89</v>
      </c>
      <c r="G24" s="163"/>
      <c r="H24" s="154"/>
      <c r="I24" s="237"/>
    </row>
    <row r="25" spans="1:9" ht="28.5" customHeight="1" x14ac:dyDescent="0.15">
      <c r="B25" s="164"/>
      <c r="C25" s="6"/>
      <c r="D25" s="161"/>
      <c r="E25" s="236" t="s">
        <v>238</v>
      </c>
      <c r="F25" s="154"/>
      <c r="G25" s="6"/>
      <c r="H25" s="154"/>
      <c r="I25" s="237"/>
    </row>
    <row r="26" spans="1:9" ht="28.5" customHeight="1" thickBot="1" x14ac:dyDescent="0.2">
      <c r="B26" s="164"/>
      <c r="C26" s="6"/>
      <c r="D26" s="171"/>
      <c r="E26" s="238" t="str">
        <f>F7</f>
        <v>ARVC SC Ct. 6</v>
      </c>
      <c r="F26" s="158"/>
      <c r="G26" s="6"/>
      <c r="H26" s="154"/>
      <c r="I26" s="237"/>
    </row>
    <row r="27" spans="1:9" ht="28.5" customHeight="1" x14ac:dyDescent="0.15">
      <c r="B27" s="164"/>
      <c r="C27" s="6"/>
      <c r="D27" s="6"/>
      <c r="E27" s="241" t="s">
        <v>70</v>
      </c>
      <c r="F27" s="6"/>
      <c r="G27" s="6"/>
      <c r="H27" s="154"/>
      <c r="I27" s="237"/>
    </row>
    <row r="28" spans="1:9" ht="28.5" customHeight="1" thickBot="1" x14ac:dyDescent="0.2">
      <c r="B28" s="165"/>
      <c r="C28" s="6"/>
      <c r="D28" s="6"/>
      <c r="E28" s="168"/>
      <c r="F28" s="6"/>
      <c r="G28" s="6"/>
      <c r="H28" s="154"/>
      <c r="I28" s="237"/>
    </row>
    <row r="29" spans="1:9" ht="28.5" customHeight="1" x14ac:dyDescent="0.15">
      <c r="B29" s="164" t="s">
        <v>239</v>
      </c>
      <c r="C29" s="6"/>
      <c r="D29" s="6"/>
      <c r="E29" s="173" t="s">
        <v>35</v>
      </c>
      <c r="F29" s="6"/>
      <c r="G29" s="6"/>
      <c r="H29" s="154" t="s">
        <v>240</v>
      </c>
      <c r="I29" s="237"/>
    </row>
    <row r="30" spans="1:9" ht="28.5" customHeight="1" thickBot="1" x14ac:dyDescent="0.2">
      <c r="A30" s="242"/>
      <c r="B30" s="243" t="str">
        <f>C18</f>
        <v>ARVC SC Ct. 6</v>
      </c>
      <c r="C30" s="16"/>
      <c r="D30" s="17"/>
      <c r="E30" s="16"/>
      <c r="F30" s="16"/>
      <c r="G30" s="16"/>
      <c r="H30" s="244" t="str">
        <f>G18</f>
        <v>ARVC SC Ct. 4</v>
      </c>
      <c r="I30" s="171"/>
    </row>
    <row r="31" spans="1:9" ht="28.5" customHeight="1" x14ac:dyDescent="0.15">
      <c r="A31" s="245" t="s">
        <v>44</v>
      </c>
      <c r="B31" s="161" t="s">
        <v>241</v>
      </c>
      <c r="C31" s="16"/>
      <c r="D31" s="16"/>
      <c r="E31" s="16"/>
      <c r="F31" s="16"/>
      <c r="G31" s="16"/>
      <c r="H31" s="246" t="s">
        <v>242</v>
      </c>
      <c r="I31" s="245" t="s">
        <v>45</v>
      </c>
    </row>
    <row r="32" spans="1:9" ht="28.5" customHeight="1" thickBot="1" x14ac:dyDescent="0.2">
      <c r="A32" s="245" t="s">
        <v>46</v>
      </c>
      <c r="B32" s="161"/>
      <c r="C32" s="16"/>
      <c r="D32" s="163"/>
      <c r="E32" s="16" t="s">
        <v>36</v>
      </c>
      <c r="F32" s="163"/>
      <c r="G32" s="16"/>
      <c r="H32" s="246"/>
      <c r="I32" s="245" t="s">
        <v>46</v>
      </c>
    </row>
    <row r="33" spans="1:9" ht="28.5" customHeight="1" x14ac:dyDescent="0.15">
      <c r="A33" s="16"/>
      <c r="B33" s="161"/>
      <c r="C33" s="16"/>
      <c r="D33" s="163"/>
      <c r="E33" s="236" t="s">
        <v>50</v>
      </c>
      <c r="F33" s="6"/>
      <c r="G33" s="16"/>
      <c r="H33" s="246"/>
      <c r="I33" s="237"/>
    </row>
    <row r="34" spans="1:9" ht="28.5" customHeight="1" thickBot="1" x14ac:dyDescent="0.2">
      <c r="A34" s="16"/>
      <c r="B34" s="162"/>
      <c r="C34" s="16"/>
      <c r="D34" s="247"/>
      <c r="E34" s="238" t="str">
        <f>E40</f>
        <v>ARVC SC Ct. 5</v>
      </c>
      <c r="F34" s="153"/>
      <c r="G34" s="16"/>
      <c r="H34" s="246"/>
      <c r="I34" s="237"/>
    </row>
    <row r="35" spans="1:9" ht="28.5" customHeight="1" x14ac:dyDescent="0.15">
      <c r="A35" s="16"/>
      <c r="B35" s="161"/>
      <c r="C35" s="16"/>
      <c r="D35" s="159"/>
      <c r="E35" s="167" t="s">
        <v>69</v>
      </c>
      <c r="F35" s="157"/>
      <c r="G35" s="17"/>
      <c r="H35" s="246"/>
    </row>
    <row r="36" spans="1:9" ht="28.5" customHeight="1" thickBot="1" x14ac:dyDescent="0.2">
      <c r="A36" s="16"/>
      <c r="B36" s="161"/>
      <c r="C36" s="16"/>
      <c r="D36" s="164" t="s">
        <v>243</v>
      </c>
      <c r="E36" s="168"/>
      <c r="F36" s="154" t="s">
        <v>244</v>
      </c>
      <c r="G36" s="17"/>
      <c r="H36" s="246"/>
    </row>
    <row r="37" spans="1:9" ht="28.5" customHeight="1" thickBot="1" x14ac:dyDescent="0.2">
      <c r="A37" s="16"/>
      <c r="B37" s="161"/>
      <c r="C37" s="242"/>
      <c r="D37" s="170" t="str">
        <f>F37</f>
        <v>ARVC SC Ct. 5</v>
      </c>
      <c r="E37" s="174" t="s">
        <v>296</v>
      </c>
      <c r="F37" s="155" t="str">
        <f>E34</f>
        <v>ARVC SC Ct. 5</v>
      </c>
      <c r="G37" s="171"/>
      <c r="H37" s="246"/>
    </row>
    <row r="38" spans="1:9" ht="28.5" customHeight="1" thickBot="1" x14ac:dyDescent="0.2">
      <c r="A38" s="16"/>
      <c r="B38" s="161"/>
      <c r="C38" s="248"/>
      <c r="D38" s="162" t="s">
        <v>111</v>
      </c>
      <c r="E38" s="16" t="s">
        <v>85</v>
      </c>
      <c r="F38" s="156" t="s">
        <v>86</v>
      </c>
      <c r="G38" s="249"/>
      <c r="H38" s="246"/>
    </row>
    <row r="39" spans="1:9" ht="28.5" customHeight="1" x14ac:dyDescent="0.15">
      <c r="A39" s="16"/>
      <c r="B39" s="161"/>
      <c r="C39" s="161"/>
      <c r="D39" s="161"/>
      <c r="E39" s="236" t="s">
        <v>63</v>
      </c>
      <c r="F39" s="154"/>
      <c r="G39" s="246"/>
      <c r="H39" s="246"/>
      <c r="I39" s="237"/>
    </row>
    <row r="40" spans="1:9" ht="28.5" customHeight="1" thickBot="1" x14ac:dyDescent="0.2">
      <c r="A40" s="16"/>
      <c r="B40" s="161"/>
      <c r="C40" s="161"/>
      <c r="D40" s="171"/>
      <c r="E40" s="238" t="str">
        <f>D7</f>
        <v>ARVC SC Ct. 5</v>
      </c>
      <c r="F40" s="158"/>
      <c r="G40" s="246"/>
      <c r="H40" s="246"/>
      <c r="I40" s="237"/>
    </row>
    <row r="41" spans="1:9" ht="28.5" customHeight="1" x14ac:dyDescent="0.15">
      <c r="A41" s="16"/>
      <c r="B41" s="161"/>
      <c r="C41" s="250"/>
      <c r="D41" s="6"/>
      <c r="E41" s="160" t="s">
        <v>245</v>
      </c>
      <c r="F41" s="6"/>
      <c r="G41" s="251"/>
      <c r="H41" s="246"/>
      <c r="I41" s="237"/>
    </row>
    <row r="42" spans="1:9" ht="28.5" customHeight="1" thickBot="1" x14ac:dyDescent="0.2">
      <c r="A42" s="16"/>
      <c r="B42" s="252"/>
      <c r="C42" s="250"/>
      <c r="D42" s="6"/>
      <c r="E42" s="172"/>
      <c r="F42" s="6"/>
      <c r="G42" s="251"/>
      <c r="H42" s="252"/>
      <c r="I42" s="237"/>
    </row>
    <row r="43" spans="1:9" ht="28.5" customHeight="1" x14ac:dyDescent="0.15">
      <c r="A43" s="16"/>
      <c r="B43" s="252"/>
      <c r="C43" s="162" t="s">
        <v>246</v>
      </c>
      <c r="D43" s="6"/>
      <c r="E43" s="173" t="s">
        <v>102</v>
      </c>
      <c r="F43" s="6"/>
      <c r="G43" s="246" t="s">
        <v>247</v>
      </c>
      <c r="H43" s="252"/>
      <c r="I43" s="237"/>
    </row>
    <row r="44" spans="1:9" ht="28.5" customHeight="1" x14ac:dyDescent="0.15">
      <c r="A44" s="16"/>
      <c r="B44" s="252"/>
      <c r="C44" s="243" t="str">
        <f>D37</f>
        <v>ARVC SC Ct. 5</v>
      </c>
      <c r="D44" s="16"/>
      <c r="E44" s="16"/>
      <c r="F44" s="16"/>
      <c r="G44" s="253" t="str">
        <f>C44</f>
        <v>ARVC SC Ct. 5</v>
      </c>
      <c r="H44" s="252"/>
      <c r="I44" s="237"/>
    </row>
    <row r="45" spans="1:9" ht="28.5" customHeight="1" thickBot="1" x14ac:dyDescent="0.2">
      <c r="A45" s="16"/>
      <c r="B45" s="254"/>
      <c r="C45" s="161" t="s">
        <v>226</v>
      </c>
      <c r="D45" s="16"/>
      <c r="E45" s="16"/>
      <c r="F45" s="16"/>
      <c r="G45" s="246" t="s">
        <v>98</v>
      </c>
      <c r="H45" s="254"/>
      <c r="I45" s="237"/>
    </row>
    <row r="46" spans="1:9" ht="28.5" customHeight="1" thickBot="1" x14ac:dyDescent="0.2">
      <c r="A46" s="16"/>
      <c r="B46" s="16"/>
      <c r="C46" s="161"/>
      <c r="D46" s="163"/>
      <c r="E46" s="16" t="s">
        <v>248</v>
      </c>
      <c r="F46" s="163"/>
      <c r="G46" s="246"/>
      <c r="H46" s="16"/>
      <c r="I46" s="237"/>
    </row>
    <row r="47" spans="1:9" ht="28.5" customHeight="1" x14ac:dyDescent="0.15">
      <c r="A47" s="16"/>
      <c r="B47" s="16"/>
      <c r="C47" s="161"/>
      <c r="D47" s="163"/>
      <c r="E47" s="236" t="s">
        <v>64</v>
      </c>
      <c r="F47" s="6"/>
      <c r="G47" s="246"/>
      <c r="H47" s="16"/>
      <c r="I47" s="237"/>
    </row>
    <row r="48" spans="1:9" ht="28.5" customHeight="1" thickBot="1" x14ac:dyDescent="0.2">
      <c r="A48" s="16"/>
      <c r="B48" s="16"/>
      <c r="C48" s="161"/>
      <c r="D48" s="247"/>
      <c r="E48" s="238" t="str">
        <f>C7</f>
        <v>ARVC SC Ct. 4</v>
      </c>
      <c r="F48" s="153"/>
      <c r="G48" s="246"/>
      <c r="H48" s="16"/>
      <c r="I48" s="237"/>
    </row>
    <row r="49" spans="1:9" ht="28.5" customHeight="1" x14ac:dyDescent="0.15">
      <c r="A49" s="16"/>
      <c r="B49" s="16"/>
      <c r="C49" s="161"/>
      <c r="D49" s="159"/>
      <c r="E49" s="160" t="s">
        <v>138</v>
      </c>
      <c r="F49" s="157"/>
      <c r="G49" s="255"/>
      <c r="H49" s="16"/>
      <c r="I49" s="237"/>
    </row>
    <row r="50" spans="1:9" ht="28.5" customHeight="1" thickBot="1" x14ac:dyDescent="0.2">
      <c r="A50" s="16"/>
      <c r="B50" s="16"/>
      <c r="C50" s="161"/>
      <c r="D50" s="164" t="s">
        <v>249</v>
      </c>
      <c r="E50" s="168"/>
      <c r="F50" s="154" t="s">
        <v>250</v>
      </c>
      <c r="G50" s="255"/>
      <c r="H50" s="16"/>
      <c r="I50" s="237"/>
    </row>
    <row r="51" spans="1:9" ht="28.5" customHeight="1" thickBot="1" x14ac:dyDescent="0.2">
      <c r="A51" s="16"/>
      <c r="B51" s="16"/>
      <c r="C51" s="254"/>
      <c r="D51" s="170" t="str">
        <f>F51</f>
        <v>ARVC SC Ct. 4</v>
      </c>
      <c r="E51" s="173" t="s">
        <v>103</v>
      </c>
      <c r="F51" s="155" t="str">
        <f>E54</f>
        <v>ARVC SC Ct. 4</v>
      </c>
      <c r="G51" s="254"/>
      <c r="H51" s="16"/>
      <c r="I51" s="237"/>
    </row>
    <row r="52" spans="1:9" ht="28.5" customHeight="1" thickBot="1" x14ac:dyDescent="0.2">
      <c r="A52" s="16"/>
      <c r="B52" s="16"/>
      <c r="C52" s="256"/>
      <c r="D52" s="162" t="s">
        <v>100</v>
      </c>
      <c r="E52" s="166" t="s">
        <v>38</v>
      </c>
      <c r="F52" s="156" t="s">
        <v>83</v>
      </c>
      <c r="G52" s="257"/>
      <c r="H52" s="16"/>
      <c r="I52" s="237"/>
    </row>
    <row r="53" spans="1:9" ht="28.5" customHeight="1" x14ac:dyDescent="0.15">
      <c r="A53" s="16"/>
      <c r="B53" s="16"/>
      <c r="C53" s="16"/>
      <c r="D53" s="161"/>
      <c r="E53" s="236" t="s">
        <v>251</v>
      </c>
      <c r="F53" s="154"/>
      <c r="G53" s="16"/>
      <c r="H53" s="16"/>
      <c r="I53" s="237"/>
    </row>
    <row r="54" spans="1:9" ht="28.5" customHeight="1" thickBot="1" x14ac:dyDescent="0.2">
      <c r="A54" s="16"/>
      <c r="B54" s="16"/>
      <c r="C54" s="16"/>
      <c r="D54" s="171"/>
      <c r="E54" s="238" t="str">
        <f>E48</f>
        <v>ARVC SC Ct. 4</v>
      </c>
      <c r="F54" s="158"/>
      <c r="G54" s="16"/>
      <c r="H54" s="16"/>
      <c r="I54" s="237"/>
    </row>
    <row r="55" spans="1:9" ht="28.5" customHeight="1" x14ac:dyDescent="0.15">
      <c r="A55" s="16"/>
      <c r="B55" s="16"/>
      <c r="C55" s="17"/>
      <c r="D55" s="6"/>
      <c r="E55" s="167" t="s">
        <v>101</v>
      </c>
      <c r="F55" s="6"/>
      <c r="G55" s="16"/>
      <c r="H55" s="16"/>
      <c r="I55" s="237"/>
    </row>
    <row r="56" spans="1:9" ht="28.5" customHeight="1" thickBot="1" x14ac:dyDescent="0.2">
      <c r="A56" s="16"/>
      <c r="B56" s="16"/>
      <c r="C56" s="258"/>
      <c r="D56" s="6"/>
      <c r="E56" s="172"/>
      <c r="F56" s="6"/>
      <c r="G56" s="21"/>
      <c r="H56" s="16"/>
      <c r="I56" s="237"/>
    </row>
    <row r="57" spans="1:9" ht="28.5" customHeight="1" x14ac:dyDescent="0.15">
      <c r="A57" s="16"/>
      <c r="B57" s="16"/>
      <c r="C57" s="16"/>
      <c r="D57" s="6"/>
      <c r="E57" s="173" t="s">
        <v>295</v>
      </c>
      <c r="F57" s="6"/>
      <c r="G57" s="16"/>
      <c r="H57" s="16"/>
      <c r="I57" s="237"/>
    </row>
    <row r="58" spans="1:9" ht="18" customHeight="1" x14ac:dyDescent="0.15">
      <c r="A58" s="16"/>
      <c r="B58" s="16"/>
      <c r="C58" s="6"/>
      <c r="D58" s="6"/>
      <c r="E58" s="17"/>
      <c r="F58" s="6"/>
      <c r="G58" s="6"/>
      <c r="H58" s="16"/>
      <c r="I58" s="237"/>
    </row>
    <row r="59" spans="1:9" ht="18" customHeight="1" x14ac:dyDescent="0.15">
      <c r="E59" s="19"/>
      <c r="H59" s="14"/>
      <c r="I59" s="14"/>
    </row>
    <row r="60" spans="1:9" ht="16" x14ac:dyDescent="0.2">
      <c r="A60" s="259"/>
      <c r="B60" s="23" t="s">
        <v>62</v>
      </c>
      <c r="E60" s="19"/>
    </row>
    <row r="61" spans="1:9" x14ac:dyDescent="0.15">
      <c r="E61" s="19"/>
    </row>
    <row r="81" spans="2:3" x14ac:dyDescent="0.15">
      <c r="B81" s="260"/>
      <c r="C81" s="260"/>
    </row>
  </sheetData>
  <mergeCells count="6">
    <mergeCell ref="A1:I1"/>
    <mergeCell ref="A2:I2"/>
    <mergeCell ref="A4:I4"/>
    <mergeCell ref="A3:C3"/>
    <mergeCell ref="A5:I5"/>
    <mergeCell ref="A9:I9"/>
  </mergeCells>
  <printOptions horizontalCentered="1" verticalCentered="1"/>
  <pageMargins left="0.25" right="0.25" top="0.22" bottom="0.24" header="0.22" footer="0.24"/>
  <pageSetup scale="41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177"/>
  <sheetViews>
    <sheetView topLeftCell="A34" workbookViewId="0">
      <selection activeCell="D50" sqref="D50"/>
    </sheetView>
  </sheetViews>
  <sheetFormatPr baseColWidth="10" defaultColWidth="8.83203125" defaultRowHeight="13" x14ac:dyDescent="0.15"/>
  <cols>
    <col min="1" max="1" width="20.6640625" customWidth="1"/>
    <col min="2" max="2" width="29.6640625" customWidth="1"/>
    <col min="3" max="4" width="31.6640625" customWidth="1"/>
    <col min="5" max="5" width="31.6640625" style="19" customWidth="1"/>
    <col min="6" max="7" width="31.6640625" customWidth="1"/>
    <col min="8" max="8" width="29.6640625" customWidth="1"/>
    <col min="9" max="9" width="20.66406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9.75" customHeight="1" x14ac:dyDescent="0.2">
      <c r="A3" t="s">
        <v>93</v>
      </c>
      <c r="C3" s="383"/>
      <c r="D3" s="383"/>
      <c r="E3" s="383"/>
      <c r="F3" s="5"/>
      <c r="G3" s="5"/>
    </row>
    <row r="4" spans="1:9" ht="20" x14ac:dyDescent="0.2">
      <c r="A4" s="381" t="str">
        <f>Pools!A37</f>
        <v>Division IV</v>
      </c>
      <c r="B4" s="381"/>
      <c r="C4" s="381"/>
      <c r="D4" s="381"/>
      <c r="E4" s="381"/>
      <c r="F4" s="381"/>
      <c r="G4" s="381"/>
      <c r="H4" s="381"/>
      <c r="I4" s="381"/>
    </row>
    <row r="5" spans="1:9" ht="21" customHeight="1" x14ac:dyDescent="0.2">
      <c r="A5" s="381" t="s">
        <v>73</v>
      </c>
      <c r="B5" s="381"/>
      <c r="C5" s="381"/>
      <c r="D5" s="381"/>
      <c r="E5" s="381"/>
      <c r="F5" s="381"/>
      <c r="G5" s="381"/>
      <c r="H5" s="381"/>
      <c r="I5" s="381"/>
    </row>
    <row r="6" spans="1:9" ht="21" customHeight="1" x14ac:dyDescent="0.2">
      <c r="A6" s="15"/>
      <c r="B6" s="15"/>
      <c r="C6" s="15"/>
      <c r="D6" s="15"/>
      <c r="E6" s="15"/>
      <c r="F6" s="15"/>
      <c r="G6" s="15"/>
      <c r="H6" s="15"/>
      <c r="I6" s="15"/>
    </row>
    <row r="7" spans="1:9" s="27" customFormat="1" ht="21" customHeight="1" x14ac:dyDescent="0.15">
      <c r="B7" s="49"/>
      <c r="D7" s="48" t="s">
        <v>279</v>
      </c>
      <c r="E7" s="50" t="s">
        <v>42</v>
      </c>
      <c r="F7" s="48" t="s">
        <v>280</v>
      </c>
      <c r="H7" s="49"/>
    </row>
    <row r="8" spans="1:9" s="27" customFormat="1" ht="21" customHeight="1" x14ac:dyDescent="0.15">
      <c r="E8" s="118"/>
    </row>
    <row r="9" spans="1:9" s="27" customFormat="1" ht="24" customHeight="1" x14ac:dyDescent="0.15">
      <c r="A9" s="382" t="s">
        <v>41</v>
      </c>
      <c r="B9" s="382"/>
      <c r="C9" s="382"/>
      <c r="D9" s="382"/>
      <c r="E9" s="382"/>
      <c r="F9" s="382"/>
      <c r="G9" s="382"/>
      <c r="H9" s="382"/>
      <c r="I9" s="382"/>
    </row>
    <row r="10" spans="1:9" s="27" customFormat="1" ht="28.5" customHeight="1" x14ac:dyDescent="0.15">
      <c r="D10" s="48"/>
      <c r="E10" s="50"/>
      <c r="F10" s="48"/>
      <c r="G10" s="48"/>
      <c r="H10" s="48"/>
    </row>
    <row r="11" spans="1:9" s="27" customFormat="1" ht="32.25" customHeight="1" thickBot="1" x14ac:dyDescent="0.2">
      <c r="C11" s="80"/>
      <c r="D11" s="80"/>
      <c r="E11" s="78" t="s">
        <v>39</v>
      </c>
      <c r="F11" s="80"/>
      <c r="G11" s="80"/>
      <c r="H11" s="80"/>
    </row>
    <row r="12" spans="1:9" s="27" customFormat="1" ht="30" customHeight="1" x14ac:dyDescent="0.15">
      <c r="C12" s="80"/>
      <c r="D12" s="80"/>
      <c r="E12" s="81" t="s">
        <v>51</v>
      </c>
      <c r="F12" s="80"/>
      <c r="G12" s="80"/>
      <c r="H12" s="80"/>
      <c r="I12" s="102"/>
    </row>
    <row r="13" spans="1:9" s="27" customFormat="1" ht="30" customHeight="1" thickBot="1" x14ac:dyDescent="0.2">
      <c r="B13" s="80"/>
      <c r="C13" s="84"/>
      <c r="D13" s="84"/>
      <c r="E13" s="83" t="str">
        <f>E20</f>
        <v>Cibola High Ct. 14</v>
      </c>
      <c r="F13" s="84"/>
      <c r="G13" s="84"/>
      <c r="H13" s="80"/>
      <c r="I13" s="102"/>
    </row>
    <row r="14" spans="1:9" s="27" customFormat="1" ht="30" customHeight="1" x14ac:dyDescent="0.15">
      <c r="B14" s="80"/>
      <c r="C14" s="85"/>
      <c r="D14" s="80"/>
      <c r="E14" s="86" t="s">
        <v>96</v>
      </c>
      <c r="F14" s="80"/>
      <c r="G14" s="87"/>
      <c r="H14" s="80"/>
      <c r="I14" s="102"/>
    </row>
    <row r="15" spans="1:9" s="27" customFormat="1" ht="30" customHeight="1" thickBot="1" x14ac:dyDescent="0.2">
      <c r="B15" s="80"/>
      <c r="C15" s="89"/>
      <c r="D15" s="80"/>
      <c r="E15" s="111"/>
      <c r="F15" s="80"/>
      <c r="G15" s="91"/>
      <c r="H15" s="80"/>
      <c r="I15" s="102"/>
    </row>
    <row r="16" spans="1:9" s="27" customFormat="1" ht="30" customHeight="1" x14ac:dyDescent="0.15">
      <c r="B16" s="80"/>
      <c r="C16" s="89"/>
      <c r="D16" s="107"/>
      <c r="E16" s="106" t="s">
        <v>252</v>
      </c>
      <c r="F16" s="80"/>
      <c r="G16" s="91"/>
      <c r="H16" s="80"/>
      <c r="I16" s="102"/>
    </row>
    <row r="17" spans="1:9" s="27" customFormat="1" ht="30" customHeight="1" x14ac:dyDescent="0.15">
      <c r="B17" s="80"/>
      <c r="C17" s="89" t="s">
        <v>79</v>
      </c>
      <c r="D17" s="107"/>
      <c r="E17" s="78"/>
      <c r="F17" s="80"/>
      <c r="G17" s="91" t="s">
        <v>143</v>
      </c>
      <c r="H17" s="80"/>
      <c r="I17" s="102"/>
    </row>
    <row r="18" spans="1:9" s="27" customFormat="1" ht="30" customHeight="1" thickBot="1" x14ac:dyDescent="0.2">
      <c r="B18" s="103"/>
      <c r="C18" s="93" t="str">
        <f>D23</f>
        <v>Cibola High Ct. 14</v>
      </c>
      <c r="D18" s="79"/>
      <c r="E18" s="78" t="s">
        <v>87</v>
      </c>
      <c r="F18" s="79"/>
      <c r="G18" s="94" t="str">
        <f>E13</f>
        <v>Cibola High Ct. 14</v>
      </c>
      <c r="H18" s="84"/>
      <c r="I18" s="102"/>
    </row>
    <row r="19" spans="1:9" s="27" customFormat="1" ht="30" customHeight="1" x14ac:dyDescent="0.15">
      <c r="B19" s="85"/>
      <c r="C19" s="109" t="s">
        <v>150</v>
      </c>
      <c r="D19" s="79"/>
      <c r="E19" s="81" t="s">
        <v>49</v>
      </c>
      <c r="F19" s="80"/>
      <c r="G19" s="98" t="s">
        <v>89</v>
      </c>
      <c r="H19" s="87"/>
      <c r="I19" s="102"/>
    </row>
    <row r="20" spans="1:9" s="27" customFormat="1" ht="30" customHeight="1" thickBot="1" x14ac:dyDescent="0.2">
      <c r="B20" s="89"/>
      <c r="C20" s="89"/>
      <c r="D20" s="84"/>
      <c r="E20" s="83" t="str">
        <f>E26</f>
        <v>Cibola High Ct. 14</v>
      </c>
      <c r="F20" s="84"/>
      <c r="G20" s="98"/>
      <c r="H20" s="91"/>
      <c r="I20" s="102"/>
    </row>
    <row r="21" spans="1:9" s="27" customFormat="1" ht="30" customHeight="1" x14ac:dyDescent="0.15">
      <c r="B21" s="89"/>
      <c r="C21" s="89"/>
      <c r="D21" s="85"/>
      <c r="E21" s="86" t="s">
        <v>69</v>
      </c>
      <c r="F21" s="87"/>
      <c r="G21" s="98"/>
      <c r="H21" s="91"/>
      <c r="I21" s="102"/>
    </row>
    <row r="22" spans="1:9" s="27" customFormat="1" ht="30" customHeight="1" thickBot="1" x14ac:dyDescent="0.2">
      <c r="B22" s="89"/>
      <c r="C22" s="89"/>
      <c r="D22" s="89" t="s">
        <v>53</v>
      </c>
      <c r="E22" s="111"/>
      <c r="F22" s="91" t="s">
        <v>65</v>
      </c>
      <c r="G22" s="91"/>
      <c r="H22" s="91"/>
      <c r="I22" s="102"/>
    </row>
    <row r="23" spans="1:9" s="27" customFormat="1" ht="30" customHeight="1" thickBot="1" x14ac:dyDescent="0.2">
      <c r="B23" s="89"/>
      <c r="C23" s="112"/>
      <c r="D23" s="93" t="str">
        <f>F23</f>
        <v>Cibola High Ct. 14</v>
      </c>
      <c r="E23" s="261" t="s">
        <v>140</v>
      </c>
      <c r="F23" s="94" t="str">
        <f>E13</f>
        <v>Cibola High Ct. 14</v>
      </c>
      <c r="G23" s="103"/>
      <c r="H23" s="91"/>
      <c r="I23" s="102"/>
    </row>
    <row r="24" spans="1:9" s="27" customFormat="1" ht="30" customHeight="1" thickBot="1" x14ac:dyDescent="0.2">
      <c r="B24" s="89"/>
      <c r="C24" s="80"/>
      <c r="D24" s="97" t="s">
        <v>83</v>
      </c>
      <c r="E24" s="78" t="s">
        <v>77</v>
      </c>
      <c r="F24" s="98" t="s">
        <v>55</v>
      </c>
      <c r="G24" s="79"/>
      <c r="H24" s="91"/>
      <c r="I24" s="102"/>
    </row>
    <row r="25" spans="1:9" s="27" customFormat="1" ht="30" customHeight="1" x14ac:dyDescent="0.15">
      <c r="B25" s="89"/>
      <c r="C25" s="80"/>
      <c r="D25" s="100"/>
      <c r="E25" s="81" t="s">
        <v>63</v>
      </c>
      <c r="F25" s="91"/>
      <c r="G25" s="80"/>
      <c r="H25" s="91"/>
      <c r="I25" s="102"/>
    </row>
    <row r="26" spans="1:9" s="27" customFormat="1" ht="30" customHeight="1" thickBot="1" x14ac:dyDescent="0.2">
      <c r="B26" s="89"/>
      <c r="C26" s="80"/>
      <c r="D26" s="95"/>
      <c r="E26" s="83" t="str">
        <f>D7</f>
        <v>Cibola High Ct. 14</v>
      </c>
      <c r="F26" s="103"/>
      <c r="G26" s="80"/>
      <c r="H26" s="91"/>
      <c r="I26" s="102"/>
    </row>
    <row r="27" spans="1:9" s="27" customFormat="1" ht="30" customHeight="1" x14ac:dyDescent="0.15">
      <c r="B27" s="89"/>
      <c r="C27" s="80"/>
      <c r="D27" s="80"/>
      <c r="E27" s="110" t="s">
        <v>147</v>
      </c>
      <c r="F27" s="80"/>
      <c r="G27" s="80"/>
      <c r="H27" s="91"/>
      <c r="I27" s="102"/>
    </row>
    <row r="28" spans="1:9" s="27" customFormat="1" ht="30" customHeight="1" thickBot="1" x14ac:dyDescent="0.2">
      <c r="B28" s="109"/>
      <c r="C28" s="80"/>
      <c r="D28" s="80"/>
      <c r="E28" s="111"/>
      <c r="F28" s="80"/>
      <c r="G28" s="80"/>
      <c r="H28" s="91"/>
      <c r="I28" s="102"/>
    </row>
    <row r="29" spans="1:9" s="27" customFormat="1" ht="30" customHeight="1" x14ac:dyDescent="0.15">
      <c r="B29" s="89" t="s">
        <v>141</v>
      </c>
      <c r="C29" s="80"/>
      <c r="D29" s="80"/>
      <c r="E29" s="106" t="s">
        <v>74</v>
      </c>
      <c r="F29" s="80"/>
      <c r="G29" s="80"/>
      <c r="H29" s="91" t="s">
        <v>142</v>
      </c>
      <c r="I29" s="102"/>
    </row>
    <row r="30" spans="1:9" s="27" customFormat="1" ht="30" customHeight="1" thickBot="1" x14ac:dyDescent="0.2">
      <c r="A30" s="92"/>
      <c r="B30" s="104" t="str">
        <f>C42</f>
        <v>Cibola High Ct. 15</v>
      </c>
      <c r="C30" s="78"/>
      <c r="D30" s="88"/>
      <c r="E30" s="78"/>
      <c r="F30" s="78"/>
      <c r="G30" s="78"/>
      <c r="H30" s="113" t="str">
        <f>G18</f>
        <v>Cibola High Ct. 14</v>
      </c>
      <c r="I30" s="95"/>
    </row>
    <row r="31" spans="1:9" s="27" customFormat="1" ht="30" customHeight="1" x14ac:dyDescent="0.15">
      <c r="A31" s="78" t="s">
        <v>48</v>
      </c>
      <c r="B31" s="100" t="s">
        <v>97</v>
      </c>
      <c r="C31" s="78"/>
      <c r="D31" s="78"/>
      <c r="E31" s="78"/>
      <c r="F31" s="78"/>
      <c r="G31" s="78"/>
      <c r="H31" s="101" t="s">
        <v>98</v>
      </c>
      <c r="I31" s="78" t="s">
        <v>47</v>
      </c>
    </row>
    <row r="32" spans="1:9" s="27" customFormat="1" ht="30" customHeight="1" thickBot="1" x14ac:dyDescent="0.2">
      <c r="A32" s="78" t="s">
        <v>46</v>
      </c>
      <c r="B32" s="100"/>
      <c r="C32" s="78"/>
      <c r="D32" s="79"/>
      <c r="E32" s="78" t="s">
        <v>75</v>
      </c>
      <c r="F32" s="79"/>
      <c r="G32" s="78"/>
      <c r="H32" s="101"/>
      <c r="I32" s="78" t="s">
        <v>46</v>
      </c>
    </row>
    <row r="33" spans="1:9" s="27" customFormat="1" ht="30" customHeight="1" x14ac:dyDescent="0.15">
      <c r="A33" s="78"/>
      <c r="B33" s="100"/>
      <c r="C33" s="78"/>
      <c r="D33" s="79"/>
      <c r="E33" s="81" t="s">
        <v>64</v>
      </c>
      <c r="F33" s="80"/>
      <c r="G33" s="78"/>
      <c r="H33" s="101"/>
      <c r="I33" s="102"/>
    </row>
    <row r="34" spans="1:9" s="27" customFormat="1" ht="30" customHeight="1" thickBot="1" x14ac:dyDescent="0.2">
      <c r="A34" s="78"/>
      <c r="B34" s="97"/>
      <c r="C34" s="78"/>
      <c r="D34" s="82"/>
      <c r="E34" s="83" t="str">
        <f>F7</f>
        <v>Cibola High Ct. 15</v>
      </c>
      <c r="F34" s="84"/>
      <c r="G34" s="78"/>
      <c r="H34" s="101"/>
      <c r="I34" s="102"/>
    </row>
    <row r="35" spans="1:9" s="27" customFormat="1" ht="30" customHeight="1" x14ac:dyDescent="0.15">
      <c r="A35" s="78"/>
      <c r="B35" s="100"/>
      <c r="C35" s="78"/>
      <c r="D35" s="85"/>
      <c r="E35" s="110" t="s">
        <v>148</v>
      </c>
      <c r="F35" s="87"/>
      <c r="G35" s="88"/>
      <c r="H35" s="101"/>
      <c r="I35" s="102"/>
    </row>
    <row r="36" spans="1:9" s="27" customFormat="1" ht="30" customHeight="1" thickBot="1" x14ac:dyDescent="0.2">
      <c r="A36" s="78"/>
      <c r="B36" s="100"/>
      <c r="C36" s="78"/>
      <c r="D36" s="89" t="s">
        <v>54</v>
      </c>
      <c r="E36" s="111"/>
      <c r="F36" s="91" t="s">
        <v>68</v>
      </c>
      <c r="G36" s="88"/>
      <c r="H36" s="101"/>
      <c r="I36" s="102"/>
    </row>
    <row r="37" spans="1:9" s="27" customFormat="1" ht="30" customHeight="1" thickBot="1" x14ac:dyDescent="0.2">
      <c r="A37" s="78"/>
      <c r="B37" s="100"/>
      <c r="C37" s="92"/>
      <c r="D37" s="93" t="str">
        <f>F37</f>
        <v>Cibola High Ct. 15</v>
      </c>
      <c r="E37" s="106" t="s">
        <v>76</v>
      </c>
      <c r="F37" s="94" t="str">
        <f>E40</f>
        <v>Cibola High Ct. 15</v>
      </c>
      <c r="G37" s="95"/>
      <c r="H37" s="101"/>
      <c r="I37" s="102"/>
    </row>
    <row r="38" spans="1:9" s="27" customFormat="1" ht="30" customHeight="1" thickBot="1" x14ac:dyDescent="0.2">
      <c r="A38" s="78"/>
      <c r="B38" s="100"/>
      <c r="C38" s="96"/>
      <c r="D38" s="97" t="s">
        <v>99</v>
      </c>
      <c r="E38" s="119" t="s">
        <v>88</v>
      </c>
      <c r="F38" s="98" t="s">
        <v>100</v>
      </c>
      <c r="G38" s="99"/>
      <c r="H38" s="101"/>
      <c r="I38" s="102"/>
    </row>
    <row r="39" spans="1:9" s="27" customFormat="1" ht="30" customHeight="1" x14ac:dyDescent="0.15">
      <c r="A39" s="78"/>
      <c r="B39" s="100"/>
      <c r="C39" s="100"/>
      <c r="D39" s="100"/>
      <c r="E39" s="81" t="s">
        <v>50</v>
      </c>
      <c r="F39" s="91"/>
      <c r="G39" s="101"/>
      <c r="H39" s="101"/>
      <c r="I39" s="102"/>
    </row>
    <row r="40" spans="1:9" s="27" customFormat="1" ht="30" customHeight="1" thickBot="1" x14ac:dyDescent="0.2">
      <c r="A40" s="78"/>
      <c r="B40" s="100"/>
      <c r="C40" s="100"/>
      <c r="D40" s="95"/>
      <c r="E40" s="83" t="str">
        <f>E34</f>
        <v>Cibola High Ct. 15</v>
      </c>
      <c r="F40" s="103"/>
      <c r="G40" s="101"/>
      <c r="H40" s="101"/>
      <c r="I40" s="102"/>
    </row>
    <row r="41" spans="1:9" s="27" customFormat="1" ht="30" customHeight="1" x14ac:dyDescent="0.15">
      <c r="A41" s="78"/>
      <c r="B41" s="100"/>
      <c r="C41" s="97" t="s">
        <v>81</v>
      </c>
      <c r="D41" s="80"/>
      <c r="E41" s="86" t="s">
        <v>101</v>
      </c>
      <c r="F41" s="80"/>
      <c r="G41" s="101" t="s">
        <v>84</v>
      </c>
      <c r="H41" s="101"/>
      <c r="I41" s="102"/>
    </row>
    <row r="42" spans="1:9" s="27" customFormat="1" ht="30" customHeight="1" thickBot="1" x14ac:dyDescent="0.2">
      <c r="A42" s="78"/>
      <c r="B42" s="114"/>
      <c r="C42" s="104" t="str">
        <f>D37</f>
        <v>Cibola High Ct. 15</v>
      </c>
      <c r="D42" s="80"/>
      <c r="E42" s="90"/>
      <c r="F42" s="80"/>
      <c r="G42" s="105" t="str">
        <f>E47</f>
        <v>Cibola High Ct. 15</v>
      </c>
      <c r="H42" s="114"/>
      <c r="I42" s="102"/>
    </row>
    <row r="43" spans="1:9" s="27" customFormat="1" ht="30" customHeight="1" x14ac:dyDescent="0.15">
      <c r="A43" s="78"/>
      <c r="B43" s="78"/>
      <c r="C43" s="100" t="s">
        <v>226</v>
      </c>
      <c r="D43" s="80"/>
      <c r="E43" s="106" t="s">
        <v>104</v>
      </c>
      <c r="F43" s="80"/>
      <c r="G43" s="101" t="s">
        <v>72</v>
      </c>
      <c r="H43" s="78"/>
      <c r="I43" s="102"/>
    </row>
    <row r="44" spans="1:9" s="27" customFormat="1" ht="30" customHeight="1" x14ac:dyDescent="0.15">
      <c r="A44" s="78"/>
      <c r="B44" s="78"/>
      <c r="C44" s="100"/>
      <c r="D44" s="78"/>
      <c r="E44" s="78"/>
      <c r="F44" s="78"/>
      <c r="G44" s="101"/>
      <c r="H44" s="78"/>
      <c r="I44" s="102"/>
    </row>
    <row r="45" spans="1:9" s="27" customFormat="1" ht="30" customHeight="1" thickBot="1" x14ac:dyDescent="0.2">
      <c r="A45" s="78"/>
      <c r="B45" s="78"/>
      <c r="C45" s="89"/>
      <c r="D45" s="80"/>
      <c r="E45" s="78" t="s">
        <v>253</v>
      </c>
      <c r="F45" s="80"/>
      <c r="G45" s="91"/>
      <c r="H45" s="78"/>
      <c r="I45" s="102"/>
    </row>
    <row r="46" spans="1:9" s="27" customFormat="1" ht="30" customHeight="1" x14ac:dyDescent="0.15">
      <c r="A46" s="78"/>
      <c r="B46" s="78"/>
      <c r="C46" s="89"/>
      <c r="D46" s="80"/>
      <c r="E46" s="81" t="s">
        <v>52</v>
      </c>
      <c r="F46" s="80"/>
      <c r="G46" s="91"/>
      <c r="H46" s="78"/>
      <c r="I46" s="102"/>
    </row>
    <row r="47" spans="1:9" s="27" customFormat="1" ht="30" customHeight="1" thickBot="1" x14ac:dyDescent="0.2">
      <c r="A47" s="78"/>
      <c r="B47" s="78"/>
      <c r="C47" s="108"/>
      <c r="D47" s="84"/>
      <c r="E47" s="83" t="str">
        <f>E40</f>
        <v>Cibola High Ct. 15</v>
      </c>
      <c r="F47" s="84"/>
      <c r="G47" s="103"/>
      <c r="H47" s="78"/>
      <c r="I47" s="102"/>
    </row>
    <row r="48" spans="1:9" s="27" customFormat="1" ht="30" customHeight="1" x14ac:dyDescent="0.15">
      <c r="A48" s="78"/>
      <c r="B48" s="78"/>
      <c r="C48" s="115"/>
      <c r="D48" s="80"/>
      <c r="E48" s="86" t="s">
        <v>86</v>
      </c>
      <c r="F48" s="80"/>
      <c r="G48" s="115"/>
      <c r="H48" s="78"/>
      <c r="I48" s="102"/>
    </row>
    <row r="49" spans="1:9" s="27" customFormat="1" ht="30" customHeight="1" thickBot="1" x14ac:dyDescent="0.2">
      <c r="A49" s="78"/>
      <c r="B49" s="78"/>
      <c r="C49" s="80"/>
      <c r="D49" s="80"/>
      <c r="E49" s="111"/>
      <c r="F49" s="80"/>
      <c r="G49" s="80"/>
      <c r="H49" s="78"/>
      <c r="I49" s="102"/>
    </row>
    <row r="50" spans="1:9" s="27" customFormat="1" ht="30" customHeight="1" x14ac:dyDescent="0.15">
      <c r="A50" s="78"/>
      <c r="B50" s="78"/>
      <c r="C50" s="80"/>
      <c r="D50" s="107"/>
      <c r="E50" s="106" t="s">
        <v>297</v>
      </c>
      <c r="F50" s="80"/>
      <c r="G50" s="80"/>
      <c r="H50" s="78"/>
      <c r="I50" s="102"/>
    </row>
    <row r="51" spans="1:9" ht="30" customHeight="1" x14ac:dyDescent="0.15">
      <c r="C51" s="16"/>
      <c r="D51" s="16"/>
      <c r="E51" s="16"/>
      <c r="F51" s="16"/>
      <c r="G51" s="6"/>
      <c r="H51" s="16"/>
      <c r="I51" s="14"/>
    </row>
    <row r="52" spans="1:9" ht="30" customHeight="1" x14ac:dyDescent="0.15">
      <c r="C52" s="14"/>
      <c r="D52" s="14"/>
      <c r="E52" s="14"/>
      <c r="F52" s="14"/>
      <c r="G52" s="14"/>
      <c r="H52" s="14"/>
      <c r="I52" s="14"/>
    </row>
    <row r="53" spans="1:9" ht="30" customHeight="1" x14ac:dyDescent="0.2">
      <c r="A53" s="259"/>
      <c r="B53" s="23" t="s">
        <v>62</v>
      </c>
    </row>
    <row r="54" spans="1:9" ht="30" customHeight="1" x14ac:dyDescent="0.15"/>
    <row r="55" spans="1:9" ht="30" customHeight="1" x14ac:dyDescent="0.15"/>
    <row r="56" spans="1:9" ht="30" customHeight="1" x14ac:dyDescent="0.15"/>
    <row r="57" spans="1:9" ht="30" customHeight="1" x14ac:dyDescent="0.15"/>
    <row r="58" spans="1:9" ht="30" customHeight="1" x14ac:dyDescent="0.15"/>
    <row r="59" spans="1:9" ht="30" customHeight="1" x14ac:dyDescent="0.15"/>
    <row r="60" spans="1:9" ht="30" customHeight="1" x14ac:dyDescent="0.15">
      <c r="E60"/>
      <c r="F60" s="19"/>
    </row>
    <row r="61" spans="1:9" ht="30" customHeight="1" x14ac:dyDescent="0.15">
      <c r="E61"/>
    </row>
    <row r="62" spans="1:9" ht="30" customHeight="1" x14ac:dyDescent="0.15">
      <c r="A62" s="6"/>
      <c r="B62" s="6"/>
      <c r="C62" s="6"/>
      <c r="D62" s="6"/>
      <c r="E62" s="6"/>
      <c r="F62" s="6"/>
      <c r="G62" s="6"/>
      <c r="H62" s="6"/>
      <c r="I62" s="18"/>
    </row>
    <row r="63" spans="1:9" ht="30" customHeight="1" x14ac:dyDescent="0.15">
      <c r="A63" s="6"/>
      <c r="B63" s="6"/>
      <c r="C63" s="6"/>
      <c r="D63" s="6"/>
      <c r="E63" s="6"/>
      <c r="F63" s="6"/>
      <c r="G63" s="6"/>
      <c r="H63" s="6"/>
      <c r="I63" s="18"/>
    </row>
    <row r="64" spans="1:9" ht="18" customHeight="1" x14ac:dyDescent="0.15">
      <c r="A64" s="6"/>
      <c r="B64" s="6"/>
      <c r="C64" s="6"/>
      <c r="D64" s="6"/>
      <c r="E64" s="6"/>
      <c r="F64" s="6"/>
      <c r="G64" s="6"/>
      <c r="H64" s="6"/>
      <c r="I64" s="18"/>
    </row>
    <row r="65" spans="1:9" ht="18" customHeight="1" x14ac:dyDescent="0.15">
      <c r="A65" s="6"/>
      <c r="B65" s="6"/>
      <c r="C65" s="6"/>
      <c r="D65" s="6"/>
      <c r="E65" s="6"/>
      <c r="F65" s="6"/>
      <c r="G65" s="6"/>
      <c r="H65" s="6"/>
      <c r="I65" s="18"/>
    </row>
    <row r="66" spans="1:9" x14ac:dyDescent="0.15">
      <c r="A66" s="6"/>
      <c r="B66" s="6"/>
      <c r="C66" s="6"/>
      <c r="D66" s="6"/>
      <c r="E66" s="6"/>
      <c r="F66" s="6"/>
      <c r="G66" s="6"/>
      <c r="H66" s="6"/>
      <c r="I66" s="18"/>
    </row>
    <row r="67" spans="1:9" x14ac:dyDescent="0.15">
      <c r="A67" s="6"/>
      <c r="B67" s="6"/>
      <c r="C67" s="6"/>
      <c r="D67" s="6"/>
      <c r="E67" s="6"/>
      <c r="F67" s="6"/>
      <c r="G67" s="6"/>
      <c r="H67" s="6"/>
      <c r="I67" s="18"/>
    </row>
    <row r="68" spans="1:9" x14ac:dyDescent="0.15">
      <c r="A68" s="6"/>
      <c r="B68" s="6"/>
      <c r="C68" s="6"/>
      <c r="D68" s="6"/>
      <c r="E68" s="6"/>
      <c r="F68" s="6"/>
      <c r="G68" s="6"/>
      <c r="H68" s="6"/>
      <c r="I68" s="18"/>
    </row>
    <row r="69" spans="1:9" x14ac:dyDescent="0.15">
      <c r="A69" s="6"/>
      <c r="B69" s="6"/>
      <c r="C69" s="6"/>
      <c r="D69" s="6"/>
      <c r="E69" s="6"/>
      <c r="F69" s="6"/>
      <c r="G69" s="6"/>
      <c r="H69" s="6"/>
      <c r="I69" s="18"/>
    </row>
    <row r="70" spans="1:9" x14ac:dyDescent="0.15">
      <c r="A70" s="6"/>
      <c r="B70" s="6"/>
      <c r="C70" s="6"/>
      <c r="D70" s="6"/>
      <c r="E70" s="6"/>
      <c r="F70" s="6"/>
      <c r="G70" s="6"/>
      <c r="H70" s="6"/>
      <c r="I70" s="18"/>
    </row>
    <row r="71" spans="1:9" x14ac:dyDescent="0.15">
      <c r="A71" s="6"/>
      <c r="B71" s="6"/>
      <c r="C71" s="6"/>
      <c r="D71" s="6"/>
      <c r="E71" s="6"/>
      <c r="F71" s="6"/>
      <c r="G71" s="6"/>
      <c r="H71" s="6"/>
      <c r="I71" s="18"/>
    </row>
    <row r="72" spans="1:9" x14ac:dyDescent="0.15">
      <c r="A72" s="6"/>
      <c r="B72" s="6"/>
      <c r="C72" s="6"/>
      <c r="D72" s="6"/>
      <c r="E72" s="6"/>
      <c r="F72" s="6"/>
      <c r="G72" s="6"/>
      <c r="H72" s="6"/>
      <c r="I72" s="18"/>
    </row>
    <row r="73" spans="1:9" x14ac:dyDescent="0.15">
      <c r="A73" s="6"/>
      <c r="B73" s="6"/>
      <c r="C73" s="6"/>
      <c r="D73" s="6"/>
      <c r="E73" s="6"/>
      <c r="F73" s="6"/>
      <c r="G73" s="6"/>
      <c r="H73" s="6"/>
      <c r="I73" s="18"/>
    </row>
    <row r="74" spans="1:9" x14ac:dyDescent="0.15">
      <c r="A74" s="6"/>
      <c r="B74" s="6"/>
      <c r="C74" s="6"/>
      <c r="D74" s="6"/>
      <c r="E74" s="6"/>
      <c r="F74" s="6"/>
      <c r="G74" s="6"/>
      <c r="H74" s="6"/>
      <c r="I74" s="18"/>
    </row>
    <row r="75" spans="1:9" x14ac:dyDescent="0.15">
      <c r="A75" s="6"/>
      <c r="B75" s="6"/>
      <c r="C75" s="6"/>
      <c r="D75" s="6"/>
      <c r="E75" s="6"/>
      <c r="F75" s="6"/>
      <c r="G75" s="6"/>
      <c r="H75" s="6"/>
      <c r="I75" s="18"/>
    </row>
    <row r="76" spans="1:9" x14ac:dyDescent="0.15">
      <c r="A76" s="6"/>
      <c r="B76" s="6"/>
      <c r="C76" s="6"/>
      <c r="D76" s="6"/>
      <c r="E76" s="6"/>
      <c r="F76" s="6"/>
      <c r="G76" s="6"/>
      <c r="H76" s="6"/>
      <c r="I76" s="18"/>
    </row>
    <row r="77" spans="1:9" x14ac:dyDescent="0.15">
      <c r="A77" s="6"/>
      <c r="B77" s="6"/>
      <c r="C77" s="6"/>
      <c r="D77" s="6"/>
      <c r="E77" s="6"/>
      <c r="F77" s="6"/>
      <c r="G77" s="6"/>
      <c r="H77" s="6"/>
      <c r="I77" s="18"/>
    </row>
    <row r="78" spans="1:9" x14ac:dyDescent="0.15">
      <c r="A78" s="6"/>
      <c r="B78" s="6"/>
      <c r="C78" s="6"/>
      <c r="D78" s="6"/>
      <c r="E78" s="6"/>
      <c r="F78" s="6"/>
      <c r="G78" s="6"/>
      <c r="H78" s="6"/>
      <c r="I78" s="18"/>
    </row>
    <row r="79" spans="1:9" x14ac:dyDescent="0.15">
      <c r="A79" s="6"/>
      <c r="B79" s="6"/>
      <c r="C79" s="6"/>
      <c r="D79" s="6"/>
      <c r="E79" s="6"/>
      <c r="F79" s="6"/>
      <c r="G79" s="6"/>
      <c r="H79" s="6"/>
      <c r="I79" s="18"/>
    </row>
    <row r="80" spans="1:9" x14ac:dyDescent="0.15">
      <c r="A80" s="6"/>
      <c r="B80" s="6"/>
      <c r="C80" s="6"/>
      <c r="D80" s="6"/>
      <c r="E80" s="6"/>
      <c r="F80" s="6"/>
      <c r="G80" s="6"/>
      <c r="H80" s="6"/>
      <c r="I80" s="18"/>
    </row>
    <row r="81" spans="1:9" x14ac:dyDescent="0.15">
      <c r="A81" s="6"/>
      <c r="B81" s="6"/>
      <c r="C81" s="6"/>
      <c r="D81" s="6"/>
      <c r="E81" s="6"/>
      <c r="F81" s="6"/>
      <c r="G81" s="6"/>
      <c r="H81" s="6"/>
      <c r="I81" s="18"/>
    </row>
    <row r="82" spans="1:9" x14ac:dyDescent="0.15">
      <c r="A82" s="6"/>
      <c r="B82" s="6"/>
      <c r="C82" s="6"/>
      <c r="D82" s="6"/>
      <c r="E82" s="6"/>
      <c r="F82" s="6"/>
      <c r="G82" s="6"/>
      <c r="H82" s="6"/>
      <c r="I82" s="18"/>
    </row>
    <row r="83" spans="1:9" x14ac:dyDescent="0.15">
      <c r="A83" s="6"/>
      <c r="B83" s="6"/>
      <c r="C83" s="6"/>
      <c r="D83" s="6"/>
      <c r="E83" s="6"/>
      <c r="F83" s="6"/>
      <c r="G83" s="6"/>
      <c r="H83" s="6"/>
      <c r="I83" s="18"/>
    </row>
    <row r="84" spans="1:9" x14ac:dyDescent="0.15">
      <c r="A84" s="6"/>
      <c r="B84" s="6"/>
      <c r="C84" s="6"/>
      <c r="D84" s="6"/>
      <c r="E84" s="6"/>
      <c r="F84" s="6"/>
      <c r="G84" s="6"/>
      <c r="H84" s="6"/>
      <c r="I84" s="18"/>
    </row>
    <row r="85" spans="1:9" x14ac:dyDescent="0.15">
      <c r="A85" s="6"/>
      <c r="B85" s="6"/>
      <c r="C85" s="6"/>
      <c r="D85" s="6"/>
      <c r="E85" s="6"/>
      <c r="F85" s="6"/>
      <c r="G85" s="6"/>
      <c r="H85" s="6"/>
      <c r="I85" s="18"/>
    </row>
    <row r="86" spans="1:9" x14ac:dyDescent="0.15">
      <c r="A86" s="6"/>
      <c r="B86" s="6"/>
      <c r="C86" s="6"/>
      <c r="D86" s="6"/>
      <c r="E86" s="6"/>
      <c r="F86" s="6"/>
      <c r="G86" s="6"/>
      <c r="H86" s="6"/>
      <c r="I86" s="18"/>
    </row>
    <row r="87" spans="1:9" x14ac:dyDescent="0.15">
      <c r="E87"/>
    </row>
    <row r="88" spans="1:9" x14ac:dyDescent="0.15">
      <c r="E88"/>
    </row>
    <row r="89" spans="1:9" x14ac:dyDescent="0.15">
      <c r="E89"/>
    </row>
    <row r="90" spans="1:9" x14ac:dyDescent="0.15">
      <c r="E90"/>
    </row>
    <row r="91" spans="1:9" x14ac:dyDescent="0.15">
      <c r="E91"/>
    </row>
    <row r="92" spans="1:9" x14ac:dyDescent="0.15">
      <c r="E92"/>
    </row>
    <row r="93" spans="1:9" x14ac:dyDescent="0.15">
      <c r="E93"/>
    </row>
    <row r="94" spans="1:9" x14ac:dyDescent="0.15">
      <c r="E94"/>
    </row>
    <row r="95" spans="1:9" x14ac:dyDescent="0.15">
      <c r="E95"/>
    </row>
    <row r="96" spans="1:9" x14ac:dyDescent="0.15">
      <c r="E96"/>
    </row>
    <row r="97" spans="5:5" x14ac:dyDescent="0.15">
      <c r="E97"/>
    </row>
    <row r="98" spans="5:5" x14ac:dyDescent="0.15">
      <c r="E98"/>
    </row>
    <row r="99" spans="5:5" x14ac:dyDescent="0.15">
      <c r="E99"/>
    </row>
    <row r="100" spans="5:5" x14ac:dyDescent="0.15">
      <c r="E100"/>
    </row>
    <row r="101" spans="5:5" x14ac:dyDescent="0.15">
      <c r="E101"/>
    </row>
    <row r="102" spans="5:5" x14ac:dyDescent="0.15">
      <c r="E102"/>
    </row>
    <row r="103" spans="5:5" x14ac:dyDescent="0.15">
      <c r="E103"/>
    </row>
    <row r="104" spans="5:5" x14ac:dyDescent="0.15">
      <c r="E104"/>
    </row>
    <row r="105" spans="5:5" x14ac:dyDescent="0.15">
      <c r="E105"/>
    </row>
    <row r="106" spans="5:5" x14ac:dyDescent="0.15">
      <c r="E106"/>
    </row>
    <row r="107" spans="5:5" x14ac:dyDescent="0.15">
      <c r="E107"/>
    </row>
    <row r="108" spans="5:5" x14ac:dyDescent="0.15">
      <c r="E108"/>
    </row>
    <row r="109" spans="5:5" x14ac:dyDescent="0.15">
      <c r="E109"/>
    </row>
    <row r="110" spans="5:5" x14ac:dyDescent="0.15">
      <c r="E110"/>
    </row>
    <row r="111" spans="5:5" x14ac:dyDescent="0.15">
      <c r="E111"/>
    </row>
    <row r="112" spans="5:5" x14ac:dyDescent="0.15">
      <c r="E112"/>
    </row>
    <row r="113" spans="5:5" x14ac:dyDescent="0.15">
      <c r="E113"/>
    </row>
    <row r="114" spans="5:5" x14ac:dyDescent="0.15">
      <c r="E114"/>
    </row>
    <row r="115" spans="5:5" x14ac:dyDescent="0.15">
      <c r="E115"/>
    </row>
    <row r="116" spans="5:5" x14ac:dyDescent="0.15">
      <c r="E116"/>
    </row>
    <row r="117" spans="5:5" x14ac:dyDescent="0.15">
      <c r="E117"/>
    </row>
    <row r="118" spans="5:5" x14ac:dyDescent="0.15">
      <c r="E118"/>
    </row>
    <row r="119" spans="5:5" x14ac:dyDescent="0.15">
      <c r="E119"/>
    </row>
    <row r="120" spans="5:5" x14ac:dyDescent="0.15">
      <c r="E120"/>
    </row>
    <row r="121" spans="5:5" x14ac:dyDescent="0.15">
      <c r="E121"/>
    </row>
    <row r="122" spans="5:5" x14ac:dyDescent="0.15">
      <c r="E122"/>
    </row>
    <row r="123" spans="5:5" x14ac:dyDescent="0.15">
      <c r="E123"/>
    </row>
    <row r="124" spans="5:5" x14ac:dyDescent="0.15">
      <c r="E124"/>
    </row>
    <row r="125" spans="5:5" x14ac:dyDescent="0.15">
      <c r="E125"/>
    </row>
    <row r="126" spans="5:5" x14ac:dyDescent="0.15">
      <c r="E126"/>
    </row>
    <row r="127" spans="5:5" x14ac:dyDescent="0.15">
      <c r="E127"/>
    </row>
    <row r="128" spans="5:5" x14ac:dyDescent="0.15">
      <c r="E128"/>
    </row>
    <row r="129" spans="5:5" x14ac:dyDescent="0.15">
      <c r="E129"/>
    </row>
    <row r="130" spans="5:5" x14ac:dyDescent="0.15">
      <c r="E130"/>
    </row>
    <row r="131" spans="5:5" x14ac:dyDescent="0.15">
      <c r="E131"/>
    </row>
    <row r="132" spans="5:5" x14ac:dyDescent="0.15">
      <c r="E132"/>
    </row>
    <row r="133" spans="5:5" x14ac:dyDescent="0.15">
      <c r="E133"/>
    </row>
    <row r="134" spans="5:5" x14ac:dyDescent="0.15">
      <c r="E134"/>
    </row>
    <row r="135" spans="5:5" x14ac:dyDescent="0.15">
      <c r="E135"/>
    </row>
    <row r="136" spans="5:5" x14ac:dyDescent="0.15">
      <c r="E136"/>
    </row>
    <row r="137" spans="5:5" x14ac:dyDescent="0.15">
      <c r="E137"/>
    </row>
    <row r="138" spans="5:5" x14ac:dyDescent="0.15">
      <c r="E138"/>
    </row>
    <row r="139" spans="5:5" x14ac:dyDescent="0.15">
      <c r="E139"/>
    </row>
    <row r="140" spans="5:5" x14ac:dyDescent="0.15">
      <c r="E140"/>
    </row>
    <row r="141" spans="5:5" x14ac:dyDescent="0.15">
      <c r="E141"/>
    </row>
    <row r="142" spans="5:5" x14ac:dyDescent="0.15">
      <c r="E142"/>
    </row>
    <row r="143" spans="5:5" x14ac:dyDescent="0.15">
      <c r="E143"/>
    </row>
    <row r="144" spans="5:5" x14ac:dyDescent="0.15">
      <c r="E144"/>
    </row>
    <row r="145" spans="5:5" x14ac:dyDescent="0.15">
      <c r="E145"/>
    </row>
    <row r="146" spans="5:5" x14ac:dyDescent="0.15">
      <c r="E146"/>
    </row>
    <row r="147" spans="5:5" x14ac:dyDescent="0.15">
      <c r="E147"/>
    </row>
    <row r="148" spans="5:5" x14ac:dyDescent="0.15">
      <c r="E148"/>
    </row>
    <row r="149" spans="5:5" x14ac:dyDescent="0.15">
      <c r="E149"/>
    </row>
    <row r="150" spans="5:5" x14ac:dyDescent="0.15">
      <c r="E150"/>
    </row>
    <row r="151" spans="5:5" x14ac:dyDescent="0.15">
      <c r="E151"/>
    </row>
    <row r="152" spans="5:5" x14ac:dyDescent="0.15">
      <c r="E152"/>
    </row>
    <row r="153" spans="5:5" x14ac:dyDescent="0.15">
      <c r="E153"/>
    </row>
    <row r="154" spans="5:5" x14ac:dyDescent="0.15">
      <c r="E154"/>
    </row>
    <row r="155" spans="5:5" x14ac:dyDescent="0.15">
      <c r="E155"/>
    </row>
    <row r="156" spans="5:5" x14ac:dyDescent="0.15">
      <c r="E156"/>
    </row>
    <row r="157" spans="5:5" x14ac:dyDescent="0.15">
      <c r="E157"/>
    </row>
    <row r="158" spans="5:5" x14ac:dyDescent="0.15">
      <c r="E158"/>
    </row>
    <row r="159" spans="5:5" x14ac:dyDescent="0.15">
      <c r="E159"/>
    </row>
    <row r="160" spans="5:5" x14ac:dyDescent="0.15">
      <c r="E160"/>
    </row>
    <row r="161" spans="5:5" x14ac:dyDescent="0.15">
      <c r="E161"/>
    </row>
    <row r="162" spans="5:5" x14ac:dyDescent="0.15">
      <c r="E162"/>
    </row>
    <row r="163" spans="5:5" x14ac:dyDescent="0.15">
      <c r="E163"/>
    </row>
    <row r="164" spans="5:5" x14ac:dyDescent="0.15">
      <c r="E164"/>
    </row>
    <row r="165" spans="5:5" x14ac:dyDescent="0.15">
      <c r="E165"/>
    </row>
    <row r="166" spans="5:5" x14ac:dyDescent="0.15">
      <c r="E166"/>
    </row>
    <row r="167" spans="5:5" x14ac:dyDescent="0.15">
      <c r="E167"/>
    </row>
    <row r="168" spans="5:5" x14ac:dyDescent="0.15">
      <c r="E168"/>
    </row>
    <row r="169" spans="5:5" x14ac:dyDescent="0.15">
      <c r="E169"/>
    </row>
    <row r="170" spans="5:5" x14ac:dyDescent="0.15">
      <c r="E170"/>
    </row>
    <row r="171" spans="5:5" x14ac:dyDescent="0.15">
      <c r="E171"/>
    </row>
    <row r="172" spans="5:5" x14ac:dyDescent="0.15">
      <c r="E172"/>
    </row>
    <row r="173" spans="5:5" x14ac:dyDescent="0.15">
      <c r="E173"/>
    </row>
    <row r="174" spans="5:5" x14ac:dyDescent="0.15">
      <c r="E174"/>
    </row>
    <row r="175" spans="5:5" x14ac:dyDescent="0.15">
      <c r="E175"/>
    </row>
    <row r="176" spans="5:5" x14ac:dyDescent="0.15">
      <c r="E176"/>
    </row>
    <row r="177" spans="5:5" x14ac:dyDescent="0.15">
      <c r="E177"/>
    </row>
  </sheetData>
  <mergeCells count="6">
    <mergeCell ref="A2:I2"/>
    <mergeCell ref="A1:I1"/>
    <mergeCell ref="A5:I5"/>
    <mergeCell ref="A9:I9"/>
    <mergeCell ref="A4:I4"/>
    <mergeCell ref="C3:E3"/>
  </mergeCells>
  <printOptions horizontalCentered="1" verticalCentered="1"/>
  <pageMargins left="0.25" right="0.25" top="0.22" bottom="0.24" header="0.22" footer="0.24"/>
  <pageSetup scale="46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  <pageSetUpPr fitToPage="1"/>
  </sheetPr>
  <dimension ref="A1:K38"/>
  <sheetViews>
    <sheetView workbookViewId="0">
      <selection sqref="A1:IV65536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Pools!A55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Pools!A56</f>
        <v>NM Cactus Clubhouse Ct. 7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27</v>
      </c>
      <c r="D9" s="61"/>
      <c r="E9" s="61"/>
    </row>
    <row r="10" spans="1:11" x14ac:dyDescent="0.15">
      <c r="A10" s="61" t="s">
        <v>23</v>
      </c>
      <c r="B10" s="62">
        <v>7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NM Cactus 12 Black</v>
      </c>
      <c r="C12" s="357"/>
      <c r="D12" s="354" t="str">
        <f>A16</f>
        <v>FCVBC 12 Jen</v>
      </c>
      <c r="E12" s="355"/>
      <c r="F12" s="364" t="str">
        <f>A19</f>
        <v>SF Storm 11 Lightning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Pools!A58</f>
        <v>NM Cactus 12 Black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Pools!A59</f>
        <v>FCVBC 12 Jen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Pools!A60</f>
        <v>SF Storm 11 Lightning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NM Cactus 12 Black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FCVBC 12 Jen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SF Storm 11 Lightning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NM Cactus 12 Black</v>
      </c>
      <c r="C31" s="355"/>
      <c r="D31" s="354" t="str">
        <f>A19</f>
        <v>SF Storm 11 Lightning</v>
      </c>
      <c r="E31" s="355"/>
      <c r="F31" s="356" t="str">
        <f>A16</f>
        <v>FCVBC 12 Jen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FCVBC 12 Jen</v>
      </c>
      <c r="C32" s="355"/>
      <c r="D32" s="354" t="str">
        <f>A19</f>
        <v>SF Storm 11 Lightning</v>
      </c>
      <c r="E32" s="355"/>
      <c r="F32" s="356" t="str">
        <f>A13</f>
        <v>NM Cactus 12 Black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NM Cactus 12 Black</v>
      </c>
      <c r="C33" s="355"/>
      <c r="D33" s="354" t="str">
        <f>A16</f>
        <v>FCVBC 12 Jen</v>
      </c>
      <c r="E33" s="355"/>
      <c r="F33" s="356" t="str">
        <f>A19</f>
        <v>SF Storm 11 Lightning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I19:J21"/>
    <mergeCell ref="F12:G12"/>
    <mergeCell ref="A1:K1"/>
    <mergeCell ref="A2:K2"/>
    <mergeCell ref="A7:K7"/>
    <mergeCell ref="H16:H18"/>
    <mergeCell ref="I16:J18"/>
    <mergeCell ref="A13:A15"/>
    <mergeCell ref="B13:C15"/>
    <mergeCell ref="I12:J12"/>
    <mergeCell ref="H13:H15"/>
    <mergeCell ref="I13:J15"/>
    <mergeCell ref="B12:C12"/>
    <mergeCell ref="D12:E12"/>
    <mergeCell ref="A16:A18"/>
    <mergeCell ref="D16:E18"/>
    <mergeCell ref="A19:A21"/>
    <mergeCell ref="B23:E23"/>
    <mergeCell ref="F23:H23"/>
    <mergeCell ref="F19:G21"/>
    <mergeCell ref="H19:H21"/>
    <mergeCell ref="D25:E25"/>
    <mergeCell ref="I23:J23"/>
    <mergeCell ref="B24:C24"/>
    <mergeCell ref="D24:E24"/>
    <mergeCell ref="F24:G24"/>
    <mergeCell ref="F25:G25"/>
    <mergeCell ref="B25:C25"/>
    <mergeCell ref="H34:K34"/>
    <mergeCell ref="A35:F35"/>
    <mergeCell ref="A36:H36"/>
    <mergeCell ref="B28:C28"/>
    <mergeCell ref="D28:E28"/>
    <mergeCell ref="F28:G28"/>
    <mergeCell ref="H30:K30"/>
    <mergeCell ref="F32:G32"/>
    <mergeCell ref="B30:C30"/>
    <mergeCell ref="D30:E30"/>
    <mergeCell ref="F30:G30"/>
    <mergeCell ref="H31:K31"/>
    <mergeCell ref="H33:K33"/>
    <mergeCell ref="B33:C33"/>
    <mergeCell ref="B26:C26"/>
    <mergeCell ref="D26:E26"/>
    <mergeCell ref="F26:G26"/>
    <mergeCell ref="B32:C32"/>
    <mergeCell ref="D32:E32"/>
    <mergeCell ref="D33:E33"/>
    <mergeCell ref="F33:G33"/>
    <mergeCell ref="B31:C31"/>
    <mergeCell ref="B27:C27"/>
    <mergeCell ref="D27:E27"/>
    <mergeCell ref="F27:G27"/>
    <mergeCell ref="D31:E31"/>
    <mergeCell ref="F31:G31"/>
  </mergeCells>
  <printOptions horizontalCentered="1" verticalCentered="1"/>
  <pageMargins left="0.2" right="0.23" top="0.17" bottom="0.2" header="0.17" footer="0.2"/>
  <pageSetup scale="75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  <pageSetUpPr fitToPage="1"/>
  </sheetPr>
  <dimension ref="A1:K38"/>
  <sheetViews>
    <sheetView workbookViewId="0">
      <selection activeCell="H13" sqref="H13:H15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117" t="str">
        <f>Pools!B55</f>
        <v>PM Pool - 2:30pm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Pools!B56</f>
        <v>NM Cactus Clubhouse Ct. 8</v>
      </c>
    </row>
    <row r="5" spans="1:11" s="59" customFormat="1" ht="14" x14ac:dyDescent="0.15">
      <c r="A5" s="58" t="s">
        <v>5</v>
      </c>
      <c r="B5" s="59" t="str">
        <f>Pools!A54</f>
        <v>Division V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8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SF Storm 12 Hurricane</v>
      </c>
      <c r="C12" s="357"/>
      <c r="D12" s="354" t="str">
        <f>A16</f>
        <v>ARVC 11N1 Adidas</v>
      </c>
      <c r="E12" s="355"/>
      <c r="F12" s="364" t="str">
        <f>A19</f>
        <v>E3VB 121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Pools!B58</f>
        <v>SF Storm 12 Hurricane</v>
      </c>
      <c r="B13" s="365"/>
      <c r="C13" s="366"/>
      <c r="D13" s="66"/>
      <c r="E13" s="66"/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/>
      <c r="E14" s="66"/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/>
      <c r="E15" s="66"/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Pools!B59</f>
        <v>ARVC 11N1 Adidas</v>
      </c>
      <c r="B16" s="68" t="str">
        <f>IF(E13&gt;0,E13," ")</f>
        <v xml:space="preserve"> </v>
      </c>
      <c r="C16" s="68" t="str">
        <f>IF(D13&gt;0,D13," ")</f>
        <v xml:space="preserve"> 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 t="str">
        <f>IF(E14&gt;0,E14," ")</f>
        <v xml:space="preserve"> </v>
      </c>
      <c r="C17" s="68" t="str">
        <f>IF(D14&gt;0,D14," ")</f>
        <v xml:space="preserve"> 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 t="str">
        <f>IF(E15&gt;0,E15," ")</f>
        <v xml:space="preserve"> </v>
      </c>
      <c r="C18" s="68" t="str">
        <f>IF(D15&gt;0,D15," ")</f>
        <v xml:space="preserve"> 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Pools!B60</f>
        <v>E3VB 121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SF Storm 12 Hurricane</v>
      </c>
      <c r="B25" s="352"/>
      <c r="C25" s="353"/>
      <c r="D25" s="352"/>
      <c r="E25" s="353"/>
      <c r="F25" s="352"/>
      <c r="G25" s="353"/>
      <c r="H25" s="71"/>
      <c r="I25" s="72">
        <f>IF(D13+D14+D15+F13+F14+F15=0,0,D13+D14+D15+F13+F14+F15)</f>
        <v>0</v>
      </c>
      <c r="J25" s="72">
        <f>E13+E14+E15+G13+G14+G15</f>
        <v>0</v>
      </c>
      <c r="K25" s="72">
        <f>I25-J25</f>
        <v>0</v>
      </c>
    </row>
    <row r="26" spans="1:11" ht="24" customHeight="1" x14ac:dyDescent="0.15">
      <c r="A26" s="70" t="str">
        <f>A16</f>
        <v>ARVC 11N1 Adidas</v>
      </c>
      <c r="B26" s="352"/>
      <c r="C26" s="353"/>
      <c r="D26" s="352"/>
      <c r="E26" s="353"/>
      <c r="F26" s="352"/>
      <c r="G26" s="353"/>
      <c r="H26" s="71"/>
      <c r="I26" s="72" t="e">
        <f>IF(B16+B17+B18+F16+F17+F18=0,0,B16+B17+B18+F16+F17+F18)</f>
        <v>#VALUE!</v>
      </c>
      <c r="J26" s="72" t="e">
        <f>C16+C17+C18+G16+G17+G18</f>
        <v>#VALUE!</v>
      </c>
      <c r="K26" s="72" t="e">
        <f>I26-J26</f>
        <v>#VALUE!</v>
      </c>
    </row>
    <row r="27" spans="1:11" ht="24" customHeight="1" x14ac:dyDescent="0.15">
      <c r="A27" s="70" t="str">
        <f>A19</f>
        <v>E3VB 121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0</v>
      </c>
      <c r="C28" s="378"/>
      <c r="D28" s="378">
        <f>SUM(D25:E27)</f>
        <v>0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SF Storm 12 Hurricane</v>
      </c>
      <c r="C31" s="355"/>
      <c r="D31" s="354" t="str">
        <f>A19</f>
        <v>E3VB 121</v>
      </c>
      <c r="E31" s="355"/>
      <c r="F31" s="356" t="str">
        <f>A16</f>
        <v>ARVC 11N1 Adidas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ARVC 11N1 Adidas</v>
      </c>
      <c r="C32" s="355"/>
      <c r="D32" s="354" t="str">
        <f>A19</f>
        <v>E3VB 121</v>
      </c>
      <c r="E32" s="355"/>
      <c r="F32" s="356" t="str">
        <f>A13</f>
        <v>SF Storm 12 Hurricane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SF Storm 12 Hurricane</v>
      </c>
      <c r="C33" s="355"/>
      <c r="D33" s="354" t="str">
        <f>A16</f>
        <v>ARVC 11N1 Adidas</v>
      </c>
      <c r="E33" s="355"/>
      <c r="F33" s="356" t="str">
        <f>A19</f>
        <v>E3VB 121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H19:H21"/>
    <mergeCell ref="I19:J21"/>
    <mergeCell ref="A13:A15"/>
    <mergeCell ref="B13:C15"/>
    <mergeCell ref="A16:A18"/>
    <mergeCell ref="D16:E18"/>
    <mergeCell ref="H16:H18"/>
    <mergeCell ref="I16:J18"/>
    <mergeCell ref="B27:C27"/>
    <mergeCell ref="D27:E27"/>
    <mergeCell ref="F27:G27"/>
    <mergeCell ref="A19:A21"/>
    <mergeCell ref="F19:G21"/>
    <mergeCell ref="D30:E30"/>
    <mergeCell ref="F30:G30"/>
    <mergeCell ref="B28:C28"/>
    <mergeCell ref="D28:E28"/>
    <mergeCell ref="F28:G28"/>
    <mergeCell ref="A1:K1"/>
    <mergeCell ref="A2:K2"/>
    <mergeCell ref="A7:K7"/>
    <mergeCell ref="I12:J12"/>
    <mergeCell ref="H13:H15"/>
    <mergeCell ref="I13:J15"/>
    <mergeCell ref="B12:C12"/>
    <mergeCell ref="D12:E12"/>
    <mergeCell ref="F12:G12"/>
    <mergeCell ref="B23:E23"/>
    <mergeCell ref="F23:H23"/>
    <mergeCell ref="I23:J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B31:C31"/>
    <mergeCell ref="D31:E31"/>
    <mergeCell ref="F31:G31"/>
    <mergeCell ref="H34:K34"/>
    <mergeCell ref="A35:F35"/>
    <mergeCell ref="B32:C32"/>
    <mergeCell ref="D32:E32"/>
    <mergeCell ref="F32:G32"/>
    <mergeCell ref="B30:C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M45"/>
  <sheetViews>
    <sheetView topLeftCell="A5" workbookViewId="0">
      <selection activeCell="D30" sqref="D30:E30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2" t="str">
        <f>Pools!C55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Pools!C56</f>
        <v>NM Cactus Clubhouse Ct. 7</v>
      </c>
    </row>
    <row r="5" spans="1:13" s="27" customFormat="1" ht="14" x14ac:dyDescent="0.15">
      <c r="A5" s="38" t="s">
        <v>5</v>
      </c>
      <c r="B5" s="27" t="str">
        <f>Pools!A54</f>
        <v>Division V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7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DCVA/505 12R Thunder</v>
      </c>
      <c r="C12" s="397"/>
      <c r="D12" s="396" t="str">
        <f>A16</f>
        <v>District 12 Sea Devils 12</v>
      </c>
      <c r="E12" s="399"/>
      <c r="F12" s="396" t="str">
        <f>A19</f>
        <v>NM Cactus 11/12 White</v>
      </c>
      <c r="G12" s="399"/>
      <c r="H12" s="401" t="str">
        <f>A22</f>
        <v>FCVBC 11 Mandi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Pools!C58</f>
        <v>DCVA/505 12R Thunder</v>
      </c>
      <c r="B13" s="390"/>
      <c r="C13" s="391"/>
      <c r="D13" s="40"/>
      <c r="E13" s="40"/>
      <c r="F13" s="40">
        <v>25</v>
      </c>
      <c r="G13" s="40">
        <v>11</v>
      </c>
      <c r="H13" s="40">
        <v>25</v>
      </c>
      <c r="I13" s="40">
        <v>5</v>
      </c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16</v>
      </c>
      <c r="G14" s="40">
        <v>25</v>
      </c>
      <c r="H14" s="40">
        <v>25</v>
      </c>
      <c r="I14" s="40">
        <v>16</v>
      </c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Pools!C59</f>
        <v>District 12 Sea Devils 12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>
        <v>25</v>
      </c>
      <c r="G16" s="40">
        <v>15</v>
      </c>
      <c r="H16" s="40">
        <v>25</v>
      </c>
      <c r="I16" s="40">
        <v>14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>
        <v>25</v>
      </c>
      <c r="G17" s="40">
        <v>21</v>
      </c>
      <c r="H17" s="40">
        <v>25</v>
      </c>
      <c r="I17" s="40">
        <v>18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Pools!C60</f>
        <v>NM Cactus 11/12 White</v>
      </c>
      <c r="B19" s="42">
        <f>IF(G13&gt;0,G13," ")</f>
        <v>11</v>
      </c>
      <c r="C19" s="42">
        <f>IF(F13&gt;0,F13," ")</f>
        <v>25</v>
      </c>
      <c r="D19" s="42">
        <f>IF(G16&gt;0,G16," ")</f>
        <v>15</v>
      </c>
      <c r="E19" s="42">
        <f>IF(F16&gt;0,F16," ")</f>
        <v>25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25</v>
      </c>
      <c r="C20" s="42">
        <f>IF(F14&gt;0,F14," ")</f>
        <v>16</v>
      </c>
      <c r="D20" s="42">
        <f>IF(G17&gt;0,G17," ")</f>
        <v>21</v>
      </c>
      <c r="E20" s="42">
        <f>IF(F17&gt;0,F17," ")</f>
        <v>25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Pools!C61</f>
        <v>FCVBC 11 Mandi</v>
      </c>
      <c r="B22" s="42">
        <f>IF(I13&gt;0,I13," ")</f>
        <v>5</v>
      </c>
      <c r="C22" s="42">
        <f>IF(H13&gt;0,H13," ")</f>
        <v>25</v>
      </c>
      <c r="D22" s="42">
        <f>IF(I16&gt;0,I16," ")</f>
        <v>14</v>
      </c>
      <c r="E22" s="42">
        <f>IF(H16&gt;0,H16," ")</f>
        <v>25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>
        <f>IF(I14&gt;0,I14," ")</f>
        <v>16</v>
      </c>
      <c r="C23" s="42">
        <f>IF(H14&gt;0,H14," ")</f>
        <v>25</v>
      </c>
      <c r="D23" s="42">
        <f>IF(I17&gt;0,I17," ")</f>
        <v>18</v>
      </c>
      <c r="E23" s="42">
        <f>IF(H17&gt;0,H17," ")</f>
        <v>25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DCVA/505 12R Thunder</v>
      </c>
      <c r="B28" s="385">
        <v>3</v>
      </c>
      <c r="C28" s="386"/>
      <c r="D28" s="385">
        <v>1</v>
      </c>
      <c r="E28" s="386"/>
      <c r="F28" s="385"/>
      <c r="G28" s="386"/>
      <c r="H28" s="44"/>
      <c r="I28" s="45">
        <f>D13+D14+D15+F13+F14+F15+H13+H14+H15</f>
        <v>91</v>
      </c>
      <c r="J28" s="45">
        <f>E13+E14+E15+G13+G14+G15+I13+I14+I15</f>
        <v>57</v>
      </c>
      <c r="K28" s="45">
        <f>I28-J28</f>
        <v>34</v>
      </c>
    </row>
    <row r="29" spans="1:13" ht="24" customHeight="1" x14ac:dyDescent="0.15">
      <c r="A29" s="2" t="str">
        <f>A16</f>
        <v>District 12 Sea Devils 12</v>
      </c>
      <c r="B29" s="385">
        <v>4</v>
      </c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NM Cactus 11/12 White</v>
      </c>
      <c r="B30" s="385">
        <v>1</v>
      </c>
      <c r="C30" s="386"/>
      <c r="D30" s="385">
        <v>3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11 Mandi</v>
      </c>
      <c r="B31" s="385"/>
      <c r="C31" s="386"/>
      <c r="D31" s="385">
        <v>4</v>
      </c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8</v>
      </c>
      <c r="C32" s="384"/>
      <c r="D32" s="384">
        <f>SUM(D28:E31)</f>
        <v>8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349" t="s">
        <v>282</v>
      </c>
      <c r="J34" s="349"/>
      <c r="K34" s="349"/>
      <c r="L34" s="349"/>
    </row>
    <row r="35" spans="1:12" ht="18" customHeight="1" x14ac:dyDescent="0.15">
      <c r="A35" s="3" t="s">
        <v>19</v>
      </c>
      <c r="B35" s="396" t="str">
        <f>A28</f>
        <v>DCVA/505 12R Thunder</v>
      </c>
      <c r="C35" s="399"/>
      <c r="D35" s="396" t="str">
        <f>A30</f>
        <v>NM Cactus 11/12 White</v>
      </c>
      <c r="E35" s="399"/>
      <c r="F35" s="409" t="str">
        <f>A16</f>
        <v>District 12 Sea Devils 12</v>
      </c>
      <c r="G35" s="409"/>
      <c r="I35" s="349" t="s">
        <v>112</v>
      </c>
      <c r="J35" s="349"/>
      <c r="K35" s="349"/>
      <c r="L35" s="349"/>
    </row>
    <row r="36" spans="1:12" ht="18" customHeight="1" x14ac:dyDescent="0.15">
      <c r="A36" s="3" t="s">
        <v>20</v>
      </c>
      <c r="B36" s="396" t="str">
        <f>A16</f>
        <v>District 12 Sea Devils 12</v>
      </c>
      <c r="C36" s="399"/>
      <c r="D36" s="396" t="str">
        <f>A22</f>
        <v>FCVBC 11 Mandi</v>
      </c>
      <c r="E36" s="399"/>
      <c r="F36" s="409" t="str">
        <f>A13</f>
        <v>DCVA/505 12R Thunder</v>
      </c>
      <c r="G36" s="409"/>
      <c r="I36" s="75"/>
      <c r="J36" s="75"/>
      <c r="K36" s="75"/>
      <c r="L36" s="75"/>
    </row>
    <row r="37" spans="1:12" ht="18" customHeight="1" x14ac:dyDescent="0.15">
      <c r="A37" s="3" t="s">
        <v>21</v>
      </c>
      <c r="B37" s="396" t="str">
        <f>A28</f>
        <v>DCVA/505 12R Thunder</v>
      </c>
      <c r="C37" s="399"/>
      <c r="D37" s="396" t="str">
        <f>A31</f>
        <v>FCVBC 11 Mandi</v>
      </c>
      <c r="E37" s="399"/>
      <c r="F37" s="409" t="str">
        <f>A30</f>
        <v>NM Cactus 11/12 White</v>
      </c>
      <c r="G37" s="409"/>
      <c r="I37" s="349"/>
      <c r="J37" s="349"/>
      <c r="K37" s="349"/>
      <c r="L37" s="349"/>
    </row>
    <row r="38" spans="1:12" ht="18" customHeight="1" x14ac:dyDescent="0.15">
      <c r="A38" s="3" t="s">
        <v>24</v>
      </c>
      <c r="B38" s="396" t="str">
        <f>A29</f>
        <v>District 12 Sea Devils 12</v>
      </c>
      <c r="C38" s="399"/>
      <c r="D38" s="396" t="str">
        <f>A30</f>
        <v>NM Cactus 11/12 White</v>
      </c>
      <c r="E38" s="399"/>
      <c r="F38" s="409" t="str">
        <f>A28</f>
        <v>DCVA/505 12R Thunder</v>
      </c>
      <c r="G38" s="409"/>
      <c r="I38" s="349"/>
      <c r="J38" s="349"/>
      <c r="K38" s="349"/>
      <c r="L38" s="349"/>
    </row>
    <row r="39" spans="1:12" ht="18" customHeight="1" x14ac:dyDescent="0.15">
      <c r="A39" s="3" t="s">
        <v>25</v>
      </c>
      <c r="B39" s="396" t="str">
        <f>A30</f>
        <v>NM Cactus 11/12 White</v>
      </c>
      <c r="C39" s="399"/>
      <c r="D39" s="396" t="str">
        <f>A31</f>
        <v>FCVBC 11 Mandi</v>
      </c>
      <c r="E39" s="399"/>
      <c r="F39" s="409" t="str">
        <f>A16</f>
        <v>District 12 Sea Devils 12</v>
      </c>
      <c r="G39" s="409"/>
    </row>
    <row r="40" spans="1:12" ht="18" customHeight="1" x14ac:dyDescent="0.15">
      <c r="A40" s="3" t="s">
        <v>26</v>
      </c>
      <c r="B40" s="396" t="str">
        <f>A13</f>
        <v>DCVA/505 12R Thunder</v>
      </c>
      <c r="C40" s="399"/>
      <c r="D40" s="396" t="str">
        <f>A29</f>
        <v>District 12 Sea Devils 12</v>
      </c>
      <c r="E40" s="399"/>
      <c r="F40" s="409" t="str">
        <f>A22</f>
        <v>FCVBC 11 Mandi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1:M1"/>
    <mergeCell ref="A2:M2"/>
    <mergeCell ref="A7:H7"/>
    <mergeCell ref="B12:C12"/>
    <mergeCell ref="D12:E12"/>
    <mergeCell ref="F12:G12"/>
    <mergeCell ref="H12:I12"/>
    <mergeCell ref="K12:L12"/>
    <mergeCell ref="A13:A15"/>
    <mergeCell ref="B13:C15"/>
    <mergeCell ref="J13:J15"/>
    <mergeCell ref="K13:L15"/>
    <mergeCell ref="A16:A18"/>
    <mergeCell ref="D16:E18"/>
    <mergeCell ref="J16:J18"/>
    <mergeCell ref="K16:L18"/>
    <mergeCell ref="A19:A21"/>
    <mergeCell ref="J19:J21"/>
    <mergeCell ref="K19:L21"/>
    <mergeCell ref="A22:A24"/>
    <mergeCell ref="H22:I24"/>
    <mergeCell ref="J22:J24"/>
    <mergeCell ref="K22:L24"/>
    <mergeCell ref="B26:D26"/>
    <mergeCell ref="F26:H26"/>
    <mergeCell ref="I26:J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6:C36"/>
    <mergeCell ref="D36:E36"/>
    <mergeCell ref="F36:G36"/>
    <mergeCell ref="B32:C32"/>
    <mergeCell ref="D32:E32"/>
    <mergeCell ref="F32:G32"/>
    <mergeCell ref="B34:C34"/>
    <mergeCell ref="D34:E34"/>
    <mergeCell ref="F34:G34"/>
    <mergeCell ref="I34:L34"/>
    <mergeCell ref="B35:C35"/>
    <mergeCell ref="D35:E35"/>
    <mergeCell ref="F35:G35"/>
    <mergeCell ref="I35:L35"/>
    <mergeCell ref="B37:C37"/>
    <mergeCell ref="D37:E37"/>
    <mergeCell ref="F37:G37"/>
    <mergeCell ref="I37:L37"/>
    <mergeCell ref="B38:C38"/>
    <mergeCell ref="D38:E38"/>
    <mergeCell ref="F38:G38"/>
    <mergeCell ref="I38:L38"/>
    <mergeCell ref="A42:H42"/>
    <mergeCell ref="A43:H43"/>
    <mergeCell ref="B39:C39"/>
    <mergeCell ref="D39:E39"/>
    <mergeCell ref="F39:G39"/>
    <mergeCell ref="B40:C40"/>
    <mergeCell ref="D40:E40"/>
    <mergeCell ref="F40:G4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J128"/>
  <sheetViews>
    <sheetView topLeftCell="A10" workbookViewId="0">
      <selection activeCell="B14" sqref="B14"/>
    </sheetView>
  </sheetViews>
  <sheetFormatPr baseColWidth="10" defaultRowHeight="13" x14ac:dyDescent="0.15"/>
  <cols>
    <col min="1" max="1" width="27.6640625" customWidth="1"/>
    <col min="2" max="8" width="28.6640625" customWidth="1"/>
    <col min="9" max="9" width="27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380"/>
      <c r="I1" s="380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</row>
    <row r="3" spans="1:9" ht="18" x14ac:dyDescent="0.2">
      <c r="A3" s="383"/>
      <c r="B3" s="383"/>
      <c r="C3" s="383"/>
      <c r="D3" s="383"/>
      <c r="E3" s="5" t="s">
        <v>93</v>
      </c>
      <c r="F3" s="5"/>
      <c r="G3" s="5"/>
    </row>
    <row r="4" spans="1:9" ht="20" x14ac:dyDescent="0.2">
      <c r="A4" s="381" t="str">
        <f>Pools!A54</f>
        <v>Division V</v>
      </c>
      <c r="B4" s="381"/>
      <c r="C4" s="381"/>
      <c r="D4" s="381"/>
      <c r="E4" s="381"/>
      <c r="F4" s="381"/>
      <c r="G4" s="381"/>
      <c r="H4" s="381"/>
      <c r="I4" s="381"/>
    </row>
    <row r="5" spans="1:9" ht="20" x14ac:dyDescent="0.2">
      <c r="A5" s="415" t="s">
        <v>254</v>
      </c>
      <c r="B5" s="415"/>
      <c r="C5" s="415"/>
      <c r="D5" s="415"/>
      <c r="E5" s="415"/>
      <c r="F5" s="415"/>
      <c r="G5" s="415"/>
      <c r="H5" s="415"/>
      <c r="I5" s="415"/>
    </row>
    <row r="6" spans="1:9" x14ac:dyDescent="0.15">
      <c r="A6" s="55"/>
      <c r="B6" s="55"/>
      <c r="C6" s="55"/>
      <c r="D6" s="65"/>
      <c r="E6" s="55"/>
      <c r="F6" s="65"/>
      <c r="G6" s="65"/>
      <c r="H6" s="55"/>
      <c r="I6" s="55"/>
    </row>
    <row r="7" spans="1:9" s="124" customFormat="1" ht="16" x14ac:dyDescent="0.2">
      <c r="A7" s="262"/>
      <c r="B7" s="263"/>
      <c r="D7" s="264" t="s">
        <v>287</v>
      </c>
      <c r="E7" s="265" t="s">
        <v>42</v>
      </c>
      <c r="F7" s="264" t="s">
        <v>288</v>
      </c>
      <c r="G7" s="265"/>
      <c r="H7" s="262"/>
      <c r="I7" s="263"/>
    </row>
    <row r="8" spans="1:9" s="124" customFormat="1" ht="16" x14ac:dyDescent="0.2">
      <c r="A8" s="262"/>
      <c r="B8" s="262"/>
      <c r="C8" s="262"/>
      <c r="D8" s="266"/>
      <c r="E8" s="262"/>
      <c r="F8" s="266"/>
      <c r="G8" s="266"/>
      <c r="H8" s="262"/>
      <c r="I8" s="262"/>
    </row>
    <row r="9" spans="1:9" s="124" customFormat="1" ht="16" x14ac:dyDescent="0.2">
      <c r="A9" s="414" t="s">
        <v>41</v>
      </c>
      <c r="B9" s="414"/>
      <c r="C9" s="414"/>
      <c r="D9" s="414"/>
      <c r="E9" s="414"/>
      <c r="F9" s="414"/>
      <c r="G9" s="414"/>
      <c r="H9" s="414"/>
      <c r="I9" s="414"/>
    </row>
    <row r="10" spans="1:9" s="124" customFormat="1" ht="16" x14ac:dyDescent="0.2">
      <c r="A10" s="262"/>
      <c r="B10" s="262"/>
      <c r="C10" s="262"/>
      <c r="D10" s="266"/>
      <c r="E10" s="262"/>
      <c r="F10" s="266"/>
      <c r="G10" s="266"/>
      <c r="H10" s="262"/>
      <c r="I10" s="262"/>
    </row>
    <row r="11" spans="1:9" s="124" customFormat="1" ht="33" customHeight="1" x14ac:dyDescent="0.2">
      <c r="A11" s="262"/>
      <c r="B11" s="262"/>
      <c r="C11" s="262"/>
      <c r="D11" s="266"/>
      <c r="E11" s="262"/>
      <c r="F11" s="266"/>
      <c r="G11" s="266"/>
      <c r="H11" s="262"/>
      <c r="I11" s="262"/>
    </row>
    <row r="12" spans="1:9" s="124" customFormat="1" ht="33" customHeight="1" thickBot="1" x14ac:dyDescent="0.25">
      <c r="A12" s="267"/>
      <c r="B12" s="267"/>
      <c r="C12" s="267"/>
      <c r="D12" s="268"/>
      <c r="E12" s="269"/>
      <c r="F12" s="270"/>
      <c r="G12" s="271"/>
      <c r="H12" s="267"/>
      <c r="I12" s="267"/>
    </row>
    <row r="13" spans="1:9" s="124" customFormat="1" ht="33" customHeight="1" x14ac:dyDescent="0.2">
      <c r="A13" s="267"/>
      <c r="B13" s="267"/>
      <c r="C13" s="267"/>
      <c r="D13" s="272" t="s">
        <v>216</v>
      </c>
      <c r="E13" s="269"/>
      <c r="F13" s="332" t="s">
        <v>31</v>
      </c>
      <c r="G13" s="269"/>
      <c r="H13" s="267"/>
      <c r="I13" s="267"/>
    </row>
    <row r="14" spans="1:9" s="124" customFormat="1" ht="33" customHeight="1" x14ac:dyDescent="0.2">
      <c r="A14" s="273"/>
      <c r="B14" s="273"/>
      <c r="C14" s="273"/>
      <c r="D14" s="274"/>
      <c r="E14" s="275"/>
      <c r="F14" s="276"/>
      <c r="G14" s="269"/>
      <c r="H14" s="267"/>
      <c r="I14" s="267"/>
    </row>
    <row r="15" spans="1:9" s="124" customFormat="1" ht="33" customHeight="1" x14ac:dyDescent="0.2">
      <c r="A15" s="267"/>
      <c r="B15" s="267"/>
      <c r="C15" s="267"/>
      <c r="D15" s="277" t="s">
        <v>54</v>
      </c>
      <c r="E15" s="267"/>
      <c r="F15" s="278" t="s">
        <v>49</v>
      </c>
      <c r="G15" s="271"/>
      <c r="H15" s="267"/>
      <c r="I15" s="267"/>
    </row>
    <row r="16" spans="1:9" s="124" customFormat="1" ht="33" customHeight="1" thickBot="1" x14ac:dyDescent="0.25">
      <c r="A16" s="267"/>
      <c r="B16" s="267"/>
      <c r="C16" s="279"/>
      <c r="D16" s="280" t="str">
        <f>F36</f>
        <v>NMC Clubhouse Ct. 8</v>
      </c>
      <c r="E16" s="267"/>
      <c r="F16" s="281" t="str">
        <f>E20</f>
        <v>NMC Clubhouse Ct. 7</v>
      </c>
      <c r="G16" s="282"/>
      <c r="H16" s="275"/>
      <c r="I16" s="267"/>
    </row>
    <row r="17" spans="1:9" s="124" customFormat="1" ht="33" customHeight="1" thickBot="1" x14ac:dyDescent="0.25">
      <c r="A17" s="267"/>
      <c r="B17" s="267"/>
      <c r="C17" s="283"/>
      <c r="D17" s="284" t="s">
        <v>61</v>
      </c>
      <c r="E17" s="270" t="s">
        <v>75</v>
      </c>
      <c r="F17" s="296" t="s">
        <v>56</v>
      </c>
      <c r="G17" s="285"/>
      <c r="H17" s="275"/>
      <c r="I17" s="267"/>
    </row>
    <row r="18" spans="1:9" s="124" customFormat="1" ht="33" customHeight="1" x14ac:dyDescent="0.2">
      <c r="A18" s="267"/>
      <c r="B18" s="267"/>
      <c r="C18" s="286"/>
      <c r="D18" s="274"/>
      <c r="E18" s="287"/>
      <c r="F18" s="276"/>
      <c r="G18" s="276"/>
      <c r="H18" s="275"/>
      <c r="I18" s="267"/>
    </row>
    <row r="19" spans="1:9" s="124" customFormat="1" ht="33" customHeight="1" x14ac:dyDescent="0.2">
      <c r="A19" s="267"/>
      <c r="B19" s="267"/>
      <c r="C19" s="286"/>
      <c r="D19" s="274"/>
      <c r="E19" s="288" t="s">
        <v>63</v>
      </c>
      <c r="F19" s="276"/>
      <c r="G19" s="276"/>
      <c r="H19" s="275"/>
      <c r="I19" s="267"/>
    </row>
    <row r="20" spans="1:9" s="124" customFormat="1" ht="33" customHeight="1" thickBot="1" x14ac:dyDescent="0.25">
      <c r="A20" s="267"/>
      <c r="B20" s="267"/>
      <c r="C20" s="286"/>
      <c r="D20" s="289"/>
      <c r="E20" s="290" t="str">
        <f>D7</f>
        <v>NMC Clubhouse Ct. 7</v>
      </c>
      <c r="F20" s="291"/>
      <c r="G20" s="276"/>
      <c r="H20" s="275"/>
      <c r="I20" s="267"/>
    </row>
    <row r="21" spans="1:9" s="124" customFormat="1" ht="33" customHeight="1" x14ac:dyDescent="0.2">
      <c r="A21" s="267"/>
      <c r="B21" s="267"/>
      <c r="C21" s="277" t="s">
        <v>79</v>
      </c>
      <c r="D21" s="266"/>
      <c r="E21" s="292" t="s">
        <v>267</v>
      </c>
      <c r="F21" s="293"/>
      <c r="G21" s="278" t="s">
        <v>65</v>
      </c>
      <c r="H21" s="275"/>
      <c r="I21" s="267"/>
    </row>
    <row r="22" spans="1:9" s="124" customFormat="1" ht="33" customHeight="1" thickBot="1" x14ac:dyDescent="0.25">
      <c r="A22" s="267"/>
      <c r="B22" s="279"/>
      <c r="C22" s="280" t="str">
        <f>G22</f>
        <v>NMC Clubhouse Ct. 7</v>
      </c>
      <c r="D22" s="266"/>
      <c r="E22" s="287"/>
      <c r="F22" s="293"/>
      <c r="G22" s="281" t="str">
        <f>D48</f>
        <v>NMC Clubhouse Ct. 7</v>
      </c>
      <c r="H22" s="294"/>
      <c r="I22" s="267"/>
    </row>
    <row r="23" spans="1:9" s="124" customFormat="1" ht="33" customHeight="1" thickBot="1" x14ac:dyDescent="0.25">
      <c r="A23" s="267"/>
      <c r="B23" s="283"/>
      <c r="C23" s="284" t="s">
        <v>114</v>
      </c>
      <c r="D23" s="266"/>
      <c r="E23" s="295"/>
      <c r="F23" s="293"/>
      <c r="G23" s="296" t="s">
        <v>55</v>
      </c>
      <c r="H23" s="297"/>
      <c r="I23" s="267"/>
    </row>
    <row r="24" spans="1:9" s="124" customFormat="1" ht="33" customHeight="1" x14ac:dyDescent="0.2">
      <c r="A24" s="267"/>
      <c r="B24" s="286"/>
      <c r="C24" s="286"/>
      <c r="E24" s="298" t="s">
        <v>40</v>
      </c>
      <c r="G24" s="276"/>
      <c r="H24" s="299"/>
      <c r="I24" s="267"/>
    </row>
    <row r="25" spans="1:9" s="124" customFormat="1" ht="33" customHeight="1" x14ac:dyDescent="0.2">
      <c r="A25" s="267"/>
      <c r="B25" s="286"/>
      <c r="C25" s="286"/>
      <c r="D25" s="266"/>
      <c r="E25" s="273"/>
      <c r="F25" s="271" t="s">
        <v>33</v>
      </c>
      <c r="G25" s="276"/>
      <c r="H25" s="276"/>
      <c r="I25" s="267"/>
    </row>
    <row r="26" spans="1:9" s="124" customFormat="1" ht="33" customHeight="1" x14ac:dyDescent="0.2">
      <c r="A26" s="267"/>
      <c r="B26" s="286"/>
      <c r="C26" s="286"/>
      <c r="D26" s="266"/>
      <c r="E26" s="273"/>
      <c r="F26" s="333"/>
      <c r="G26" s="276"/>
      <c r="H26" s="276"/>
      <c r="I26" s="267"/>
    </row>
    <row r="27" spans="1:9" s="124" customFormat="1" ht="33" customHeight="1" x14ac:dyDescent="0.2">
      <c r="A27" s="267"/>
      <c r="B27" s="286"/>
      <c r="C27" s="286"/>
      <c r="D27" s="266"/>
      <c r="E27" s="273"/>
      <c r="F27" s="288" t="s">
        <v>51</v>
      </c>
      <c r="G27" s="276"/>
      <c r="H27" s="276"/>
      <c r="I27" s="267"/>
    </row>
    <row r="28" spans="1:9" s="124" customFormat="1" ht="33" customHeight="1" thickBot="1" x14ac:dyDescent="0.25">
      <c r="A28" s="267"/>
      <c r="B28" s="286"/>
      <c r="C28" s="300"/>
      <c r="D28" s="268"/>
      <c r="E28" s="268"/>
      <c r="F28" s="290" t="str">
        <f>F16</f>
        <v>NMC Clubhouse Ct. 7</v>
      </c>
      <c r="G28" s="291"/>
      <c r="H28" s="276"/>
      <c r="I28" s="267"/>
    </row>
    <row r="29" spans="1:9" s="124" customFormat="1" ht="33" customHeight="1" x14ac:dyDescent="0.2">
      <c r="A29" s="267"/>
      <c r="B29" s="286"/>
      <c r="C29" s="267"/>
      <c r="D29" s="266"/>
      <c r="E29" s="266"/>
      <c r="F29" s="302" t="s">
        <v>58</v>
      </c>
      <c r="G29" s="293"/>
      <c r="H29" s="276"/>
      <c r="I29" s="267"/>
    </row>
    <row r="30" spans="1:9" s="124" customFormat="1" ht="33" customHeight="1" x14ac:dyDescent="0.2">
      <c r="A30" s="267"/>
      <c r="B30" s="286"/>
      <c r="C30" s="267"/>
      <c r="D30" s="266"/>
      <c r="E30" s="266"/>
      <c r="F30" s="287"/>
      <c r="G30" s="293"/>
      <c r="H30" s="276"/>
      <c r="I30" s="267"/>
    </row>
    <row r="31" spans="1:9" s="124" customFormat="1" ht="33" customHeight="1" x14ac:dyDescent="0.2">
      <c r="A31" s="267"/>
      <c r="B31" s="144" t="s">
        <v>142</v>
      </c>
      <c r="C31" s="77"/>
      <c r="D31" s="266"/>
      <c r="E31" s="266"/>
      <c r="F31" s="334"/>
      <c r="G31" s="293"/>
      <c r="H31" s="278" t="s">
        <v>143</v>
      </c>
      <c r="I31" s="267"/>
    </row>
    <row r="32" spans="1:9" s="124" customFormat="1" ht="33" customHeight="1" thickBot="1" x14ac:dyDescent="0.25">
      <c r="A32" s="279"/>
      <c r="B32" s="138" t="str">
        <f>H32</f>
        <v>NMC Clubhouse Ct. 7</v>
      </c>
      <c r="C32" s="303"/>
      <c r="D32" s="266"/>
      <c r="E32" s="269"/>
      <c r="F32" s="304" t="s">
        <v>34</v>
      </c>
      <c r="G32" s="269"/>
      <c r="H32" s="281" t="str">
        <f>C22</f>
        <v>NMC Clubhouse Ct. 7</v>
      </c>
      <c r="I32" s="300"/>
    </row>
    <row r="33" spans="1:9" s="124" customFormat="1" ht="33" customHeight="1" thickBot="1" x14ac:dyDescent="0.25">
      <c r="A33" s="77" t="s">
        <v>44</v>
      </c>
      <c r="B33" s="141" t="s">
        <v>98</v>
      </c>
      <c r="C33" s="77"/>
      <c r="D33" s="266"/>
      <c r="E33" s="273"/>
      <c r="F33" s="270" t="s">
        <v>36</v>
      </c>
      <c r="G33" s="269"/>
      <c r="H33" s="296" t="s">
        <v>89</v>
      </c>
      <c r="I33" s="77" t="s">
        <v>45</v>
      </c>
    </row>
    <row r="34" spans="1:9" s="124" customFormat="1" ht="33" customHeight="1" x14ac:dyDescent="0.2">
      <c r="A34" s="77" t="s">
        <v>46</v>
      </c>
      <c r="B34" s="277"/>
      <c r="C34" s="77"/>
      <c r="D34" s="266"/>
      <c r="E34" s="273"/>
      <c r="F34" s="287"/>
      <c r="G34" s="269"/>
      <c r="H34" s="278"/>
      <c r="I34" s="77" t="s">
        <v>46</v>
      </c>
    </row>
    <row r="35" spans="1:9" s="124" customFormat="1" ht="33" customHeight="1" x14ac:dyDescent="0.2">
      <c r="A35" s="267"/>
      <c r="B35" s="277"/>
      <c r="C35" s="77"/>
      <c r="D35" s="266"/>
      <c r="E35" s="273"/>
      <c r="F35" s="288" t="s">
        <v>52</v>
      </c>
      <c r="G35" s="269"/>
      <c r="H35" s="278"/>
      <c r="I35" s="305"/>
    </row>
    <row r="36" spans="1:9" s="124" customFormat="1" ht="33" customHeight="1" thickBot="1" x14ac:dyDescent="0.25">
      <c r="A36" s="267"/>
      <c r="B36" s="277"/>
      <c r="C36" s="306"/>
      <c r="D36" s="335"/>
      <c r="E36" s="336"/>
      <c r="F36" s="290" t="str">
        <f>F48</f>
        <v>NMC Clubhouse Ct. 8</v>
      </c>
      <c r="G36" s="307"/>
      <c r="H36" s="278"/>
      <c r="I36" s="267"/>
    </row>
    <row r="37" spans="1:9" s="124" customFormat="1" ht="33" customHeight="1" x14ac:dyDescent="0.2">
      <c r="A37" s="267"/>
      <c r="B37" s="277"/>
      <c r="C37" s="308"/>
      <c r="D37" s="337"/>
      <c r="E37" s="338"/>
      <c r="F37" s="302" t="s">
        <v>60</v>
      </c>
      <c r="G37" s="309"/>
      <c r="H37" s="278"/>
      <c r="I37" s="267"/>
    </row>
    <row r="38" spans="1:9" s="124" customFormat="1" ht="33" customHeight="1" x14ac:dyDescent="0.2">
      <c r="A38" s="267"/>
      <c r="B38" s="280"/>
      <c r="C38" s="280"/>
      <c r="D38" s="266"/>
      <c r="E38" s="266"/>
      <c r="F38" s="287"/>
      <c r="G38" s="276"/>
      <c r="H38" s="281"/>
      <c r="I38" s="267"/>
    </row>
    <row r="39" spans="1:9" s="124" customFormat="1" ht="33" customHeight="1" thickBot="1" x14ac:dyDescent="0.25">
      <c r="A39" s="267"/>
      <c r="B39" s="280"/>
      <c r="C39" s="280"/>
      <c r="D39" s="266"/>
      <c r="E39" s="266"/>
      <c r="F39" s="295"/>
      <c r="G39" s="276"/>
      <c r="H39" s="281"/>
      <c r="I39" s="267"/>
    </row>
    <row r="40" spans="1:9" s="124" customFormat="1" ht="33" customHeight="1" x14ac:dyDescent="0.2">
      <c r="A40" s="267"/>
      <c r="B40" s="286"/>
      <c r="C40" s="286"/>
      <c r="D40" s="266"/>
      <c r="F40" s="310" t="s">
        <v>38</v>
      </c>
      <c r="G40" s="276"/>
      <c r="H40" s="299"/>
      <c r="I40" s="267"/>
    </row>
    <row r="41" spans="1:9" s="124" customFormat="1" ht="33" customHeight="1" thickBot="1" x14ac:dyDescent="0.25">
      <c r="A41" s="267"/>
      <c r="B41" s="286"/>
      <c r="C41" s="277" t="s">
        <v>81</v>
      </c>
      <c r="D41" s="266"/>
      <c r="E41" s="270" t="s">
        <v>39</v>
      </c>
      <c r="F41" s="293"/>
      <c r="G41" s="278" t="s">
        <v>68</v>
      </c>
      <c r="H41" s="299"/>
      <c r="I41" s="267"/>
    </row>
    <row r="42" spans="1:9" s="124" customFormat="1" ht="33" customHeight="1" thickBot="1" x14ac:dyDescent="0.25">
      <c r="A42" s="267"/>
      <c r="B42" s="311"/>
      <c r="C42" s="280" t="str">
        <f>G42</f>
        <v>NMC Clubhouse Ct. 8</v>
      </c>
      <c r="D42" s="266"/>
      <c r="E42" s="287"/>
      <c r="F42" s="293"/>
      <c r="G42" s="281" t="str">
        <f>D16</f>
        <v>NMC Clubhouse Ct. 8</v>
      </c>
      <c r="H42" s="312"/>
      <c r="I42" s="267"/>
    </row>
    <row r="43" spans="1:9" s="124" customFormat="1" ht="33" customHeight="1" x14ac:dyDescent="0.2">
      <c r="A43" s="267"/>
      <c r="B43" s="267"/>
      <c r="C43" s="284" t="s">
        <v>226</v>
      </c>
      <c r="E43" s="288" t="s">
        <v>64</v>
      </c>
      <c r="G43" s="296" t="s">
        <v>118</v>
      </c>
      <c r="H43" s="275"/>
      <c r="I43" s="267"/>
    </row>
    <row r="44" spans="1:9" s="124" customFormat="1" ht="33" customHeight="1" thickBot="1" x14ac:dyDescent="0.25">
      <c r="A44" s="267"/>
      <c r="B44" s="267"/>
      <c r="C44" s="286"/>
      <c r="D44" s="301"/>
      <c r="E44" s="290" t="str">
        <f>F7</f>
        <v>NMC Clubhouse Ct. 8</v>
      </c>
      <c r="F44" s="307"/>
      <c r="G44" s="276"/>
      <c r="H44" s="275"/>
      <c r="I44" s="267"/>
    </row>
    <row r="45" spans="1:9" s="124" customFormat="1" ht="33" customHeight="1" x14ac:dyDescent="0.2">
      <c r="A45" s="267"/>
      <c r="B45" s="267"/>
      <c r="C45" s="286"/>
      <c r="D45" s="313"/>
      <c r="E45" s="292" t="s">
        <v>266</v>
      </c>
      <c r="F45" s="276"/>
      <c r="G45" s="276"/>
      <c r="H45" s="275"/>
      <c r="I45" s="267"/>
    </row>
    <row r="46" spans="1:9" s="124" customFormat="1" ht="33" customHeight="1" x14ac:dyDescent="0.2">
      <c r="A46" s="267"/>
      <c r="B46" s="267"/>
      <c r="C46" s="286"/>
      <c r="D46" s="274"/>
      <c r="E46" s="287"/>
      <c r="F46" s="276"/>
      <c r="G46" s="276"/>
      <c r="H46" s="275"/>
      <c r="I46" s="267"/>
    </row>
    <row r="47" spans="1:9" s="124" customFormat="1" ht="33" customHeight="1" thickBot="1" x14ac:dyDescent="0.25">
      <c r="A47" s="267"/>
      <c r="B47" s="267"/>
      <c r="C47" s="286"/>
      <c r="D47" s="277" t="s">
        <v>53</v>
      </c>
      <c r="E47" s="314"/>
      <c r="F47" s="278" t="s">
        <v>50</v>
      </c>
      <c r="G47" s="278"/>
      <c r="H47" s="275"/>
      <c r="I47" s="267"/>
    </row>
    <row r="48" spans="1:9" s="124" customFormat="1" ht="33" customHeight="1" thickBot="1" x14ac:dyDescent="0.25">
      <c r="A48" s="275"/>
      <c r="B48" s="275"/>
      <c r="C48" s="294"/>
      <c r="D48" s="280" t="str">
        <f>F28</f>
        <v>NMC Clubhouse Ct. 7</v>
      </c>
      <c r="E48" s="315" t="s">
        <v>77</v>
      </c>
      <c r="F48" s="281" t="str">
        <f>E44</f>
        <v>NMC Clubhouse Ct. 8</v>
      </c>
      <c r="G48" s="316"/>
      <c r="H48" s="275"/>
      <c r="I48" s="267"/>
    </row>
    <row r="49" spans="1:10" s="124" customFormat="1" ht="33" customHeight="1" x14ac:dyDescent="0.2">
      <c r="A49" s="275"/>
      <c r="B49" s="275"/>
      <c r="C49" s="275"/>
      <c r="D49" s="284" t="s">
        <v>59</v>
      </c>
      <c r="E49" s="262"/>
      <c r="F49" s="296" t="s">
        <v>57</v>
      </c>
      <c r="G49" s="271"/>
      <c r="H49" s="267"/>
      <c r="I49" s="267"/>
    </row>
    <row r="50" spans="1:10" s="124" customFormat="1" ht="33" customHeight="1" thickBot="1" x14ac:dyDescent="0.25">
      <c r="A50" s="269"/>
      <c r="B50" s="269"/>
      <c r="C50" s="269"/>
      <c r="D50" s="317"/>
      <c r="E50" s="275"/>
      <c r="F50" s="276"/>
      <c r="G50" s="269"/>
      <c r="H50" s="267"/>
      <c r="I50" s="267"/>
    </row>
    <row r="51" spans="1:10" s="124" customFormat="1" ht="33" customHeight="1" x14ac:dyDescent="0.2">
      <c r="A51" s="29"/>
      <c r="B51" s="185" t="s">
        <v>289</v>
      </c>
      <c r="C51" s="275"/>
      <c r="D51" s="317"/>
      <c r="E51" s="269"/>
      <c r="F51" s="276"/>
      <c r="G51" s="269"/>
      <c r="H51" s="233" t="s">
        <v>290</v>
      </c>
      <c r="I51" s="29"/>
    </row>
    <row r="52" spans="1:10" s="124" customFormat="1" ht="33" customHeight="1" thickBot="1" x14ac:dyDescent="0.25">
      <c r="A52" s="29"/>
      <c r="B52" s="144" t="s">
        <v>141</v>
      </c>
      <c r="C52" s="275"/>
      <c r="D52" s="307"/>
      <c r="E52" s="269"/>
      <c r="F52" s="318"/>
      <c r="G52" s="271"/>
      <c r="H52" s="278" t="s">
        <v>84</v>
      </c>
      <c r="I52" s="29"/>
    </row>
    <row r="53" spans="1:10" s="124" customFormat="1" ht="33" customHeight="1" thickBot="1" x14ac:dyDescent="0.25">
      <c r="A53" s="129"/>
      <c r="B53" s="138" t="str">
        <f>H53</f>
        <v>NMC Clubhouse Ct. 8</v>
      </c>
      <c r="C53" s="267"/>
      <c r="D53" s="319" t="s">
        <v>219</v>
      </c>
      <c r="E53" s="269"/>
      <c r="F53" s="339" t="s">
        <v>32</v>
      </c>
      <c r="G53" s="269"/>
      <c r="H53" s="281" t="str">
        <f>C42</f>
        <v>NMC Clubhouse Ct. 8</v>
      </c>
      <c r="I53" s="140"/>
      <c r="J53" s="150"/>
    </row>
    <row r="54" spans="1:10" s="124" customFormat="1" ht="31.5" customHeight="1" x14ac:dyDescent="0.2">
      <c r="A54" s="29" t="s">
        <v>291</v>
      </c>
      <c r="B54" s="141" t="s">
        <v>97</v>
      </c>
      <c r="C54" s="275"/>
      <c r="D54" s="269"/>
      <c r="E54" s="269"/>
      <c r="F54" s="266"/>
      <c r="G54" s="266"/>
      <c r="H54" s="296" t="s">
        <v>72</v>
      </c>
      <c r="I54" s="29" t="s">
        <v>227</v>
      </c>
      <c r="J54" s="150"/>
    </row>
    <row r="55" spans="1:10" s="124" customFormat="1" ht="31.5" customHeight="1" x14ac:dyDescent="0.2">
      <c r="A55" s="29"/>
      <c r="B55" s="141"/>
      <c r="C55" s="267"/>
      <c r="D55" s="266"/>
      <c r="E55" s="262"/>
      <c r="F55" s="266"/>
      <c r="G55" s="266"/>
      <c r="H55" s="224"/>
      <c r="I55" s="29"/>
      <c r="J55" s="150"/>
    </row>
    <row r="56" spans="1:10" s="124" customFormat="1" ht="31.5" customHeight="1" thickBot="1" x14ac:dyDescent="0.25">
      <c r="A56" s="29"/>
      <c r="B56" s="140"/>
      <c r="C56" s="267"/>
      <c r="D56" s="266"/>
      <c r="E56" s="262"/>
      <c r="F56" s="266"/>
      <c r="G56" s="266"/>
      <c r="H56" s="137"/>
      <c r="I56" s="29"/>
      <c r="J56" s="150"/>
    </row>
    <row r="57" spans="1:10" s="124" customFormat="1" ht="31.5" customHeight="1" x14ac:dyDescent="0.2">
      <c r="A57" s="29"/>
      <c r="B57" s="234" t="s">
        <v>292</v>
      </c>
      <c r="C57" s="267"/>
      <c r="D57" s="266"/>
      <c r="E57" s="262"/>
      <c r="F57" s="266"/>
      <c r="G57" s="266"/>
      <c r="H57" s="234" t="s">
        <v>293</v>
      </c>
      <c r="I57" s="29"/>
      <c r="J57" s="150"/>
    </row>
    <row r="58" spans="1:10" s="124" customFormat="1" ht="24" customHeight="1" x14ac:dyDescent="0.2">
      <c r="A58" s="267"/>
      <c r="B58" s="267"/>
      <c r="C58" s="267"/>
      <c r="D58" s="266"/>
      <c r="E58" s="262"/>
      <c r="F58" s="266"/>
      <c r="G58" s="266"/>
      <c r="H58" s="267"/>
      <c r="I58" s="269"/>
      <c r="J58" s="150"/>
    </row>
    <row r="59" spans="1:10" s="124" customFormat="1" ht="21" customHeight="1" x14ac:dyDescent="0.2">
      <c r="A59" s="262"/>
      <c r="B59" s="259"/>
      <c r="C59" s="23" t="s">
        <v>62</v>
      </c>
      <c r="D59"/>
      <c r="E59"/>
      <c r="F59" s="266"/>
      <c r="G59" s="266"/>
      <c r="H59" s="267"/>
      <c r="I59" s="269"/>
    </row>
    <row r="60" spans="1:10" s="124" customFormat="1" ht="31.5" customHeight="1" x14ac:dyDescent="0.2">
      <c r="A60" s="267"/>
      <c r="B60" s="267"/>
      <c r="C60" s="267"/>
      <c r="D60" s="266"/>
      <c r="E60" s="262"/>
      <c r="F60" s="266"/>
      <c r="G60" s="266"/>
      <c r="H60" s="267"/>
      <c r="I60" s="269"/>
    </row>
    <row r="62" spans="1:10" ht="16" x14ac:dyDescent="0.2">
      <c r="A62" s="55"/>
      <c r="B62" s="55"/>
      <c r="C62" s="55"/>
      <c r="D62" s="65"/>
      <c r="E62" s="55"/>
      <c r="F62" s="65"/>
      <c r="G62" s="65"/>
      <c r="H62" s="267"/>
      <c r="I62" s="269"/>
    </row>
    <row r="63" spans="1:10" ht="16" x14ac:dyDescent="0.2">
      <c r="A63" s="55"/>
      <c r="B63" s="55"/>
      <c r="C63" s="55"/>
      <c r="D63" s="65"/>
      <c r="E63" s="55"/>
      <c r="F63" s="65"/>
      <c r="G63" s="65"/>
      <c r="H63" s="267"/>
      <c r="I63" s="320"/>
    </row>
    <row r="64" spans="1:10" ht="16" x14ac:dyDescent="0.2">
      <c r="A64" s="267"/>
      <c r="B64" s="267"/>
      <c r="C64" s="267"/>
      <c r="D64" s="267"/>
      <c r="E64" s="55"/>
      <c r="F64" s="65"/>
      <c r="G64" s="65"/>
      <c r="H64" s="321"/>
      <c r="I64" s="320"/>
    </row>
    <row r="65" spans="1:9" x14ac:dyDescent="0.15">
      <c r="A65" s="55"/>
      <c r="B65" s="55"/>
      <c r="C65" s="55"/>
      <c r="D65" s="65"/>
      <c r="E65" s="55"/>
      <c r="F65" s="65"/>
      <c r="G65" s="65"/>
      <c r="H65" s="320"/>
      <c r="I65" s="320"/>
    </row>
    <row r="66" spans="1:9" x14ac:dyDescent="0.15">
      <c r="A66" s="55"/>
      <c r="B66" s="55"/>
      <c r="C66" s="55"/>
      <c r="D66" s="65"/>
      <c r="E66" s="55"/>
      <c r="F66" s="65"/>
      <c r="G66" s="65"/>
      <c r="H66" s="55"/>
      <c r="I66" s="55"/>
    </row>
    <row r="67" spans="1:9" x14ac:dyDescent="0.15">
      <c r="A67" s="55"/>
      <c r="B67" s="55"/>
      <c r="C67" s="55"/>
      <c r="D67" s="65"/>
      <c r="E67" s="55"/>
      <c r="F67" s="65"/>
      <c r="G67" s="65"/>
      <c r="H67" s="55"/>
      <c r="I67" s="55"/>
    </row>
    <row r="68" spans="1:9" ht="16" x14ac:dyDescent="0.2">
      <c r="A68" s="55"/>
      <c r="B68" s="55"/>
      <c r="C68" s="55"/>
      <c r="D68" s="65"/>
      <c r="E68" s="55"/>
      <c r="F68" s="65"/>
      <c r="G68" s="65"/>
      <c r="H68" s="267"/>
      <c r="I68" s="267"/>
    </row>
    <row r="69" spans="1:9" ht="16" x14ac:dyDescent="0.2">
      <c r="A69" s="55"/>
      <c r="B69" s="55"/>
      <c r="C69" s="55"/>
      <c r="D69" s="65"/>
      <c r="E69" s="55"/>
      <c r="F69" s="65"/>
      <c r="G69" s="65"/>
      <c r="H69" s="267"/>
      <c r="I69" s="267"/>
    </row>
    <row r="70" spans="1:9" ht="16" x14ac:dyDescent="0.2">
      <c r="A70" s="55"/>
      <c r="B70" s="55"/>
      <c r="C70" s="55"/>
      <c r="D70" s="65"/>
      <c r="E70" s="55"/>
      <c r="F70" s="65"/>
      <c r="G70" s="65"/>
      <c r="H70" s="267"/>
      <c r="I70" s="267"/>
    </row>
    <row r="71" spans="1:9" ht="16" x14ac:dyDescent="0.2">
      <c r="A71" s="55"/>
      <c r="B71" s="55"/>
      <c r="C71" s="55"/>
      <c r="D71" s="65"/>
      <c r="E71" s="55"/>
      <c r="F71" s="65"/>
      <c r="G71" s="65"/>
      <c r="H71" s="267"/>
      <c r="I71" s="267"/>
    </row>
    <row r="72" spans="1:9" ht="16" x14ac:dyDescent="0.2">
      <c r="A72" s="55"/>
      <c r="B72" s="55"/>
      <c r="C72" s="55"/>
      <c r="D72" s="65"/>
      <c r="E72" s="55"/>
      <c r="F72" s="65"/>
      <c r="G72" s="65"/>
      <c r="H72" s="267"/>
      <c r="I72" s="267"/>
    </row>
    <row r="73" spans="1:9" ht="16" x14ac:dyDescent="0.2">
      <c r="A73" s="55"/>
      <c r="B73" s="267"/>
      <c r="C73" s="267"/>
      <c r="D73" s="65"/>
      <c r="E73" s="55"/>
      <c r="F73" s="65"/>
      <c r="G73" s="65"/>
      <c r="H73" s="267"/>
      <c r="I73" s="267"/>
    </row>
    <row r="74" spans="1:9" ht="16" x14ac:dyDescent="0.2">
      <c r="A74" s="55"/>
      <c r="B74" s="55"/>
      <c r="C74" s="55"/>
      <c r="D74" s="65"/>
      <c r="E74" s="55"/>
      <c r="F74" s="65"/>
      <c r="G74" s="65"/>
      <c r="H74" s="267"/>
      <c r="I74" s="267"/>
    </row>
    <row r="75" spans="1:9" ht="16" x14ac:dyDescent="0.2">
      <c r="A75" s="55"/>
      <c r="B75" s="55"/>
      <c r="C75" s="55"/>
      <c r="D75" s="65"/>
      <c r="E75" s="55"/>
      <c r="F75" s="65"/>
      <c r="G75" s="65"/>
      <c r="H75" s="267"/>
      <c r="I75" s="267"/>
    </row>
    <row r="76" spans="1:9" ht="16" x14ac:dyDescent="0.2">
      <c r="A76" s="55"/>
      <c r="B76" s="55"/>
      <c r="C76" s="55"/>
      <c r="D76" s="65"/>
      <c r="E76" s="55"/>
      <c r="F76" s="65"/>
      <c r="G76" s="65"/>
      <c r="H76" s="267"/>
      <c r="I76" s="267"/>
    </row>
    <row r="77" spans="1:9" ht="16" x14ac:dyDescent="0.2">
      <c r="A77" s="55"/>
      <c r="B77" s="55"/>
      <c r="C77" s="55"/>
      <c r="D77" s="65"/>
      <c r="E77" s="55"/>
      <c r="F77" s="65"/>
      <c r="G77" s="65"/>
      <c r="H77" s="267"/>
      <c r="I77" s="267"/>
    </row>
    <row r="78" spans="1:9" ht="16" x14ac:dyDescent="0.2">
      <c r="A78" s="55"/>
      <c r="B78" s="55"/>
      <c r="C78" s="55"/>
      <c r="D78" s="65"/>
      <c r="E78" s="55"/>
      <c r="F78" s="65"/>
      <c r="G78" s="65"/>
      <c r="H78" s="267"/>
      <c r="I78" s="267"/>
    </row>
    <row r="79" spans="1:9" ht="16" x14ac:dyDescent="0.2">
      <c r="A79" s="55"/>
      <c r="B79" s="55"/>
      <c r="C79" s="55"/>
      <c r="D79" s="65"/>
      <c r="E79" s="55"/>
      <c r="F79" s="65"/>
      <c r="G79" s="65"/>
      <c r="H79" s="267"/>
      <c r="I79" s="267"/>
    </row>
    <row r="80" spans="1:9" ht="16" x14ac:dyDescent="0.2">
      <c r="A80" s="55"/>
      <c r="B80" s="55"/>
      <c r="C80" s="55"/>
      <c r="D80" s="65"/>
      <c r="E80" s="55"/>
      <c r="F80" s="65"/>
      <c r="G80" s="65"/>
      <c r="H80" s="267"/>
      <c r="I80" s="267"/>
    </row>
    <row r="81" spans="1:9" ht="16" x14ac:dyDescent="0.2">
      <c r="A81" s="55"/>
      <c r="B81" s="55"/>
      <c r="C81" s="55"/>
      <c r="D81" s="65"/>
      <c r="E81" s="55"/>
      <c r="F81" s="65"/>
      <c r="G81" s="65"/>
      <c r="H81" s="267"/>
      <c r="I81" s="267"/>
    </row>
    <row r="82" spans="1:9" ht="16" x14ac:dyDescent="0.2">
      <c r="A82" s="55"/>
      <c r="B82" s="55"/>
      <c r="C82" s="267"/>
      <c r="D82" s="65"/>
      <c r="E82" s="55"/>
      <c r="F82" s="65"/>
      <c r="G82" s="65"/>
      <c r="H82" s="267"/>
      <c r="I82" s="267"/>
    </row>
    <row r="83" spans="1:9" ht="16" x14ac:dyDescent="0.2">
      <c r="A83" s="55"/>
      <c r="B83" s="55"/>
      <c r="C83" s="55"/>
      <c r="D83" s="65"/>
      <c r="E83" s="55"/>
      <c r="F83" s="65"/>
      <c r="G83" s="65"/>
      <c r="H83" s="267"/>
      <c r="I83" s="267"/>
    </row>
    <row r="84" spans="1:9" ht="16" x14ac:dyDescent="0.2">
      <c r="A84" s="55"/>
      <c r="B84" s="55"/>
      <c r="C84" s="55"/>
      <c r="D84" s="65"/>
      <c r="E84" s="55"/>
      <c r="F84" s="65"/>
      <c r="G84" s="65"/>
      <c r="H84" s="267"/>
      <c r="I84" s="267"/>
    </row>
    <row r="85" spans="1:9" ht="16" x14ac:dyDescent="0.2">
      <c r="A85" s="55"/>
      <c r="B85" s="55"/>
      <c r="C85" s="55"/>
      <c r="D85" s="65"/>
      <c r="E85" s="55"/>
      <c r="F85" s="65"/>
      <c r="G85" s="65"/>
      <c r="H85" s="267"/>
      <c r="I85" s="267"/>
    </row>
    <row r="86" spans="1:9" ht="16" x14ac:dyDescent="0.2">
      <c r="A86" s="55"/>
      <c r="B86" s="55"/>
      <c r="C86" s="55"/>
      <c r="D86" s="65"/>
      <c r="E86" s="55"/>
      <c r="F86" s="65"/>
      <c r="G86" s="65"/>
      <c r="H86" s="267"/>
      <c r="I86" s="267"/>
    </row>
    <row r="87" spans="1:9" ht="16" x14ac:dyDescent="0.2">
      <c r="A87" s="55"/>
      <c r="B87" s="55"/>
      <c r="C87" s="55"/>
      <c r="D87" s="65"/>
      <c r="E87" s="55"/>
      <c r="F87" s="65"/>
      <c r="G87" s="65"/>
      <c r="H87" s="267"/>
      <c r="I87" s="267"/>
    </row>
    <row r="88" spans="1:9" ht="16" x14ac:dyDescent="0.2">
      <c r="A88" s="55"/>
      <c r="B88" s="55"/>
      <c r="C88" s="55"/>
      <c r="D88" s="65"/>
      <c r="E88" s="55"/>
      <c r="F88" s="65"/>
      <c r="G88" s="65"/>
      <c r="H88" s="267"/>
      <c r="I88" s="267"/>
    </row>
    <row r="89" spans="1:9" ht="16" x14ac:dyDescent="0.2">
      <c r="A89" s="55"/>
      <c r="B89" s="55"/>
      <c r="C89" s="55"/>
      <c r="D89" s="65"/>
      <c r="E89" s="55"/>
      <c r="F89" s="65"/>
      <c r="G89" s="65"/>
      <c r="H89" s="267"/>
      <c r="I89" s="267"/>
    </row>
    <row r="90" spans="1:9" ht="16" x14ac:dyDescent="0.2">
      <c r="A90" s="55"/>
      <c r="B90" s="55"/>
      <c r="C90" s="55"/>
      <c r="D90" s="65"/>
      <c r="E90" s="55"/>
      <c r="F90" s="65"/>
      <c r="G90" s="65"/>
      <c r="H90" s="267"/>
      <c r="I90" s="267"/>
    </row>
    <row r="91" spans="1:9" ht="16" x14ac:dyDescent="0.2">
      <c r="A91" s="55"/>
      <c r="B91" s="267"/>
      <c r="C91" s="267"/>
      <c r="D91" s="267"/>
      <c r="E91" s="55"/>
      <c r="F91" s="65"/>
      <c r="G91" s="65"/>
      <c r="H91" s="267"/>
      <c r="I91" s="267"/>
    </row>
    <row r="92" spans="1:9" ht="16" x14ac:dyDescent="0.2">
      <c r="A92" s="55"/>
      <c r="B92" s="55"/>
      <c r="C92" s="55"/>
      <c r="D92" s="65"/>
      <c r="E92" s="55"/>
      <c r="F92" s="65"/>
      <c r="G92" s="65"/>
      <c r="H92" s="267"/>
      <c r="I92" s="267"/>
    </row>
    <row r="93" spans="1:9" ht="16" x14ac:dyDescent="0.2">
      <c r="A93" s="55"/>
      <c r="B93" s="55"/>
      <c r="C93" s="55"/>
      <c r="D93" s="65"/>
      <c r="E93" s="55"/>
      <c r="F93" s="65"/>
      <c r="G93" s="65"/>
      <c r="H93" s="267"/>
      <c r="I93" s="267"/>
    </row>
    <row r="94" spans="1:9" ht="16" x14ac:dyDescent="0.2">
      <c r="A94" s="55"/>
      <c r="B94" s="55"/>
      <c r="C94" s="55"/>
      <c r="D94" s="55"/>
      <c r="E94" s="55"/>
      <c r="F94" s="55"/>
      <c r="G94" s="55"/>
      <c r="H94" s="267"/>
      <c r="I94" s="267"/>
    </row>
    <row r="95" spans="1:9" ht="16" x14ac:dyDescent="0.2">
      <c r="A95" s="55"/>
      <c r="B95" s="55"/>
      <c r="C95" s="55"/>
      <c r="D95" s="55"/>
      <c r="E95" s="55"/>
      <c r="F95" s="55"/>
      <c r="G95" s="55"/>
      <c r="H95" s="267"/>
      <c r="I95" s="267"/>
    </row>
    <row r="96" spans="1:9" ht="16" x14ac:dyDescent="0.2">
      <c r="A96" s="55"/>
      <c r="B96" s="55"/>
      <c r="C96" s="55"/>
      <c r="D96" s="55"/>
      <c r="E96" s="55"/>
      <c r="F96" s="55"/>
      <c r="G96" s="55"/>
      <c r="H96" s="267"/>
      <c r="I96" s="267"/>
    </row>
    <row r="97" spans="1:9" ht="16" x14ac:dyDescent="0.2">
      <c r="A97" s="55"/>
      <c r="B97" s="55"/>
      <c r="C97" s="55"/>
      <c r="D97" s="55"/>
      <c r="E97" s="55"/>
      <c r="F97" s="55"/>
      <c r="G97" s="55"/>
      <c r="H97" s="267"/>
      <c r="I97" s="267"/>
    </row>
    <row r="98" spans="1:9" ht="16" x14ac:dyDescent="0.2">
      <c r="A98" s="55"/>
      <c r="B98" s="55"/>
      <c r="C98" s="55"/>
      <c r="D98" s="55"/>
      <c r="E98" s="55"/>
      <c r="F98" s="55"/>
      <c r="G98" s="55"/>
      <c r="H98" s="267"/>
      <c r="I98" s="267"/>
    </row>
    <row r="99" spans="1:9" ht="16" x14ac:dyDescent="0.2">
      <c r="A99" s="55"/>
      <c r="B99" s="267"/>
      <c r="C99" s="267"/>
      <c r="D99" s="267"/>
      <c r="E99" s="55"/>
      <c r="F99" s="55"/>
      <c r="G99" s="55"/>
      <c r="H99" s="267"/>
      <c r="I99" s="267"/>
    </row>
    <row r="100" spans="1:9" ht="16" x14ac:dyDescent="0.2">
      <c r="A100" s="55"/>
      <c r="B100" s="55"/>
      <c r="C100" s="55"/>
      <c r="D100" s="55"/>
      <c r="E100" s="55"/>
      <c r="F100" s="55"/>
      <c r="G100" s="55"/>
      <c r="H100" s="267"/>
      <c r="I100" s="267"/>
    </row>
    <row r="101" spans="1:9" ht="16" x14ac:dyDescent="0.2">
      <c r="A101" s="55"/>
      <c r="B101" s="55"/>
      <c r="C101" s="55"/>
      <c r="D101" s="55"/>
      <c r="E101" s="55"/>
      <c r="F101" s="55"/>
      <c r="G101" s="55"/>
      <c r="H101" s="267"/>
      <c r="I101" s="267"/>
    </row>
    <row r="102" spans="1:9" ht="16" x14ac:dyDescent="0.2">
      <c r="A102" s="55"/>
      <c r="B102" s="55"/>
      <c r="C102" s="55"/>
      <c r="D102" s="55"/>
      <c r="E102" s="55"/>
      <c r="F102" s="55"/>
      <c r="G102" s="55"/>
      <c r="H102" s="267"/>
      <c r="I102" s="267"/>
    </row>
    <row r="103" spans="1:9" ht="16" x14ac:dyDescent="0.2">
      <c r="A103" s="55"/>
      <c r="B103" s="55"/>
      <c r="C103" s="55"/>
      <c r="D103" s="55"/>
      <c r="E103" s="55"/>
      <c r="F103" s="55"/>
      <c r="G103" s="55"/>
      <c r="H103" s="267"/>
      <c r="I103" s="267"/>
    </row>
    <row r="104" spans="1:9" ht="16" x14ac:dyDescent="0.2">
      <c r="A104" s="55"/>
      <c r="B104" s="55"/>
      <c r="C104" s="55"/>
      <c r="D104" s="55"/>
      <c r="E104" s="55"/>
      <c r="F104" s="55"/>
      <c r="G104" s="55"/>
      <c r="H104" s="267"/>
      <c r="I104" s="267"/>
    </row>
    <row r="105" spans="1:9" ht="16" x14ac:dyDescent="0.2">
      <c r="A105" s="55"/>
      <c r="B105" s="55"/>
      <c r="C105" s="55"/>
      <c r="D105" s="55"/>
      <c r="E105" s="55"/>
      <c r="F105" s="55"/>
      <c r="G105" s="55"/>
      <c r="H105" s="267"/>
      <c r="I105" s="267"/>
    </row>
    <row r="106" spans="1:9" ht="16" x14ac:dyDescent="0.2">
      <c r="A106" s="55"/>
      <c r="B106" s="55"/>
      <c r="C106" s="55"/>
      <c r="D106" s="55"/>
      <c r="E106" s="55"/>
      <c r="F106" s="55"/>
      <c r="G106" s="55"/>
      <c r="H106" s="267"/>
      <c r="I106" s="267"/>
    </row>
    <row r="107" spans="1:9" ht="16" x14ac:dyDescent="0.2">
      <c r="A107" s="55"/>
      <c r="B107" s="55"/>
      <c r="C107" s="55"/>
      <c r="D107" s="55"/>
      <c r="E107" s="55"/>
      <c r="F107" s="55"/>
      <c r="G107" s="55"/>
      <c r="H107" s="267"/>
      <c r="I107" s="267"/>
    </row>
    <row r="108" spans="1:9" ht="16" x14ac:dyDescent="0.2">
      <c r="A108" s="267"/>
      <c r="B108" s="267"/>
      <c r="C108" s="267"/>
      <c r="D108" s="267"/>
      <c r="E108" s="267"/>
      <c r="F108" s="55"/>
      <c r="G108" s="55"/>
      <c r="H108" s="267"/>
      <c r="I108" s="267"/>
    </row>
    <row r="109" spans="1:9" ht="16" x14ac:dyDescent="0.2">
      <c r="A109" s="55"/>
      <c r="B109" s="55"/>
      <c r="C109" s="55"/>
      <c r="D109" s="55"/>
      <c r="E109" s="55"/>
      <c r="F109" s="55"/>
      <c r="G109" s="55"/>
      <c r="H109" s="267"/>
      <c r="I109" s="267"/>
    </row>
    <row r="110" spans="1:9" x14ac:dyDescent="0.1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x14ac:dyDescent="0.1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x14ac:dyDescent="0.1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x14ac:dyDescent="0.1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x14ac:dyDescent="0.1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x14ac:dyDescent="0.1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x14ac:dyDescent="0.1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x14ac:dyDescent="0.1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x14ac:dyDescent="0.1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x14ac:dyDescent="0.1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x14ac:dyDescent="0.1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x14ac:dyDescent="0.1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x14ac:dyDescent="0.1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x14ac:dyDescent="0.1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x14ac:dyDescent="0.1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x14ac:dyDescent="0.1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x14ac:dyDescent="0.1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x14ac:dyDescent="0.1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x14ac:dyDescent="0.15">
      <c r="A128" s="55"/>
      <c r="B128" s="55"/>
      <c r="C128" s="55"/>
      <c r="D128" s="55"/>
      <c r="E128" s="55"/>
      <c r="F128" s="55"/>
      <c r="G128" s="55"/>
      <c r="H128" s="55"/>
      <c r="I128" s="55"/>
    </row>
  </sheetData>
  <mergeCells count="6">
    <mergeCell ref="A9:I9"/>
    <mergeCell ref="A1:I1"/>
    <mergeCell ref="A2:I2"/>
    <mergeCell ref="A3:D3"/>
    <mergeCell ref="A4:I4"/>
    <mergeCell ref="A5:I5"/>
  </mergeCells>
  <printOptions horizontalCentered="1" verticalCentered="1"/>
  <pageMargins left="0.25" right="0.25" top="0.22" bottom="0.24" header="0.22" footer="0.24"/>
  <pageSetup scale="52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K38"/>
  <sheetViews>
    <sheetView workbookViewId="0">
      <selection activeCell="D22" sqref="D22"/>
    </sheetView>
  </sheetViews>
  <sheetFormatPr baseColWidth="10" defaultColWidth="9.1640625" defaultRowHeight="13" x14ac:dyDescent="0.15"/>
  <cols>
    <col min="1" max="1" width="38.6640625" style="55" bestFit="1" customWidth="1"/>
    <col min="2" max="7" width="15.6640625" style="55" customWidth="1"/>
    <col min="8" max="8" width="22.6640625" style="55" customWidth="1"/>
    <col min="9" max="16384" width="9.1640625" style="55"/>
  </cols>
  <sheetData>
    <row r="1" spans="1:11" ht="18" x14ac:dyDescent="0.2">
      <c r="A1" s="375" t="str">
        <f>Pools!A1</f>
        <v>Presidente Picante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</row>
    <row r="2" spans="1:11" ht="18" x14ac:dyDescent="0.2">
      <c r="A2" s="376" t="str">
        <f>Pools!A2</f>
        <v>2/15&amp;16/20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</row>
    <row r="3" spans="1:11" ht="14" x14ac:dyDescent="0.15">
      <c r="A3" s="56"/>
      <c r="B3" s="322" t="str">
        <f>Pools!C12</f>
        <v>AM Pool - 8:00am Start</v>
      </c>
      <c r="C3" s="57"/>
      <c r="D3" s="56"/>
      <c r="E3" s="56"/>
    </row>
    <row r="4" spans="1:11" s="59" customFormat="1" ht="14" x14ac:dyDescent="0.15">
      <c r="A4" s="58" t="s">
        <v>4</v>
      </c>
      <c r="B4" s="59" t="str">
        <f>Pools!C13</f>
        <v>VollE3 Ct. 1</v>
      </c>
    </row>
    <row r="5" spans="1:11" s="59" customFormat="1" ht="14" x14ac:dyDescent="0.15">
      <c r="A5" s="58" t="s">
        <v>5</v>
      </c>
      <c r="B5" s="59" t="str">
        <f>Pools!A11</f>
        <v>Division I</v>
      </c>
    </row>
    <row r="7" spans="1:11" s="60" customFormat="1" ht="14" x14ac:dyDescent="0.15">
      <c r="A7" s="377" t="s">
        <v>115</v>
      </c>
      <c r="B7" s="377"/>
      <c r="C7" s="377"/>
      <c r="D7" s="377"/>
      <c r="E7" s="377"/>
      <c r="F7" s="377"/>
      <c r="G7" s="377"/>
      <c r="H7" s="377"/>
      <c r="I7" s="377"/>
      <c r="J7" s="377"/>
      <c r="K7" s="377"/>
    </row>
    <row r="9" spans="1:11" x14ac:dyDescent="0.15">
      <c r="A9" s="61" t="s">
        <v>22</v>
      </c>
      <c r="B9" s="55" t="s">
        <v>28</v>
      </c>
      <c r="D9" s="61"/>
      <c r="E9" s="61"/>
    </row>
    <row r="10" spans="1:11" x14ac:dyDescent="0.15">
      <c r="A10" s="61" t="s">
        <v>23</v>
      </c>
      <c r="B10" s="62">
        <v>1</v>
      </c>
      <c r="C10" s="62"/>
      <c r="D10" s="61"/>
      <c r="E10" s="61"/>
    </row>
    <row r="12" spans="1:11" s="65" customFormat="1" x14ac:dyDescent="0.15">
      <c r="A12" s="63" t="s">
        <v>6</v>
      </c>
      <c r="B12" s="354" t="str">
        <f>A13</f>
        <v>E3VB 171</v>
      </c>
      <c r="C12" s="357"/>
      <c r="D12" s="354" t="str">
        <f>A16</f>
        <v>NM Cactus 17 NTL</v>
      </c>
      <c r="E12" s="355"/>
      <c r="F12" s="364" t="str">
        <f>A19</f>
        <v>ARVC 16N2 Adidas</v>
      </c>
      <c r="G12" s="355"/>
      <c r="H12" s="63" t="s">
        <v>7</v>
      </c>
      <c r="I12" s="354" t="s">
        <v>8</v>
      </c>
      <c r="J12" s="355"/>
    </row>
    <row r="13" spans="1:11" s="67" customFormat="1" ht="24" customHeight="1" x14ac:dyDescent="0.2">
      <c r="A13" s="371" t="str">
        <f>Pools!C15</f>
        <v>E3VB 171</v>
      </c>
      <c r="B13" s="365"/>
      <c r="C13" s="366"/>
      <c r="D13" s="66">
        <v>25</v>
      </c>
      <c r="E13" s="66">
        <v>20</v>
      </c>
      <c r="F13" s="66"/>
      <c r="G13" s="66"/>
      <c r="H13" s="371">
        <v>1</v>
      </c>
      <c r="I13" s="358"/>
      <c r="J13" s="359"/>
    </row>
    <row r="14" spans="1:11" s="67" customFormat="1" ht="24" customHeight="1" x14ac:dyDescent="0.2">
      <c r="A14" s="372"/>
      <c r="B14" s="367"/>
      <c r="C14" s="368"/>
      <c r="D14" s="66">
        <v>25</v>
      </c>
      <c r="E14" s="66">
        <v>19</v>
      </c>
      <c r="F14" s="66"/>
      <c r="G14" s="66"/>
      <c r="H14" s="372"/>
      <c r="I14" s="360"/>
      <c r="J14" s="361"/>
    </row>
    <row r="15" spans="1:11" s="67" customFormat="1" ht="24" customHeight="1" x14ac:dyDescent="0.2">
      <c r="A15" s="373"/>
      <c r="B15" s="369"/>
      <c r="C15" s="370"/>
      <c r="D15" s="66">
        <v>25</v>
      </c>
      <c r="E15" s="66">
        <v>16</v>
      </c>
      <c r="F15" s="66"/>
      <c r="G15" s="66"/>
      <c r="H15" s="373"/>
      <c r="I15" s="362"/>
      <c r="J15" s="363"/>
    </row>
    <row r="16" spans="1:11" s="67" customFormat="1" ht="24" customHeight="1" x14ac:dyDescent="0.2">
      <c r="A16" s="371" t="str">
        <f>Pools!C16</f>
        <v>NM Cactus 17 NTL</v>
      </c>
      <c r="B16" s="68">
        <f>IF(E13&gt;0,E13," ")</f>
        <v>20</v>
      </c>
      <c r="C16" s="68">
        <f>IF(D13&gt;0,D13," ")</f>
        <v>25</v>
      </c>
      <c r="D16" s="365"/>
      <c r="E16" s="366"/>
      <c r="F16" s="66"/>
      <c r="G16" s="66"/>
      <c r="H16" s="371">
        <v>2</v>
      </c>
      <c r="I16" s="358"/>
      <c r="J16" s="359"/>
    </row>
    <row r="17" spans="1:11" s="67" customFormat="1" ht="24" customHeight="1" x14ac:dyDescent="0.2">
      <c r="A17" s="372"/>
      <c r="B17" s="68">
        <f>IF(E14&gt;0,E14," ")</f>
        <v>19</v>
      </c>
      <c r="C17" s="68">
        <f>IF(D14&gt;0,D14," ")</f>
        <v>25</v>
      </c>
      <c r="D17" s="367"/>
      <c r="E17" s="368"/>
      <c r="F17" s="66"/>
      <c r="G17" s="66"/>
      <c r="H17" s="372"/>
      <c r="I17" s="360"/>
      <c r="J17" s="361"/>
    </row>
    <row r="18" spans="1:11" s="67" customFormat="1" ht="24" customHeight="1" x14ac:dyDescent="0.2">
      <c r="A18" s="373"/>
      <c r="B18" s="68">
        <f>IF(E15&gt;0,E15," ")</f>
        <v>16</v>
      </c>
      <c r="C18" s="68">
        <f>IF(D15&gt;0,D15," ")</f>
        <v>25</v>
      </c>
      <c r="D18" s="369"/>
      <c r="E18" s="370"/>
      <c r="F18" s="66"/>
      <c r="G18" s="66"/>
      <c r="H18" s="373"/>
      <c r="I18" s="362"/>
      <c r="J18" s="363"/>
    </row>
    <row r="19" spans="1:11" s="67" customFormat="1" ht="24" customHeight="1" x14ac:dyDescent="0.2">
      <c r="A19" s="371" t="str">
        <f>Pools!C17</f>
        <v>ARVC 16N2 Adidas</v>
      </c>
      <c r="B19" s="68" t="str">
        <f>IF(G13&gt;0,G13," ")</f>
        <v xml:space="preserve"> </v>
      </c>
      <c r="C19" s="68" t="str">
        <f>IF(F13&gt;0,F13," ")</f>
        <v xml:space="preserve"> </v>
      </c>
      <c r="D19" s="68" t="str">
        <f>IF(G16&gt;0,G16," ")</f>
        <v xml:space="preserve"> </v>
      </c>
      <c r="E19" s="68" t="str">
        <f>IF(F16&gt;0,F16," ")</f>
        <v xml:space="preserve"> </v>
      </c>
      <c r="F19" s="365"/>
      <c r="G19" s="366"/>
      <c r="H19" s="371">
        <v>3</v>
      </c>
      <c r="I19" s="358"/>
      <c r="J19" s="359"/>
    </row>
    <row r="20" spans="1:11" s="67" customFormat="1" ht="24" customHeight="1" x14ac:dyDescent="0.2">
      <c r="A20" s="372"/>
      <c r="B20" s="68" t="str">
        <f>IF(G14&gt;0,G14," ")</f>
        <v xml:space="preserve"> </v>
      </c>
      <c r="C20" s="68" t="str">
        <f>IF(F14&gt;0,F14," ")</f>
        <v xml:space="preserve"> </v>
      </c>
      <c r="D20" s="68" t="str">
        <f>IF(G17&gt;0,G17," ")</f>
        <v xml:space="preserve"> </v>
      </c>
      <c r="E20" s="68" t="str">
        <f>IF(F17&gt;0,F17," ")</f>
        <v xml:space="preserve"> </v>
      </c>
      <c r="F20" s="367"/>
      <c r="G20" s="368"/>
      <c r="H20" s="372"/>
      <c r="I20" s="360"/>
      <c r="J20" s="361"/>
    </row>
    <row r="21" spans="1:11" s="67" customFormat="1" ht="24" customHeight="1" x14ac:dyDescent="0.2">
      <c r="A21" s="373"/>
      <c r="B21" s="68" t="str">
        <f>IF(G15&gt;0,G15," ")</f>
        <v xml:space="preserve"> </v>
      </c>
      <c r="C21" s="68" t="str">
        <f>IF(F15&gt;0,F15," ")</f>
        <v xml:space="preserve"> </v>
      </c>
      <c r="D21" s="68" t="str">
        <f>IF(G18&gt;0,G18," ")</f>
        <v xml:space="preserve"> </v>
      </c>
      <c r="E21" s="68" t="str">
        <f>IF(F18&gt;0,F18," ")</f>
        <v xml:space="preserve"> </v>
      </c>
      <c r="F21" s="369"/>
      <c r="G21" s="370"/>
      <c r="H21" s="373"/>
      <c r="I21" s="362"/>
      <c r="J21" s="363"/>
    </row>
    <row r="22" spans="1:11" s="67" customFormat="1" ht="40.5" customHeight="1" x14ac:dyDescent="0.2">
      <c r="A22" s="55"/>
      <c r="B22" s="55"/>
      <c r="C22" s="55"/>
      <c r="D22" s="55" t="s">
        <v>294</v>
      </c>
      <c r="E22" s="55"/>
      <c r="F22" s="55"/>
      <c r="G22" s="55"/>
      <c r="H22" s="55"/>
      <c r="I22" s="55"/>
      <c r="J22" s="55"/>
      <c r="K22" s="55"/>
    </row>
    <row r="23" spans="1:11" x14ac:dyDescent="0.15">
      <c r="B23" s="374" t="s">
        <v>9</v>
      </c>
      <c r="C23" s="374"/>
      <c r="D23" s="374"/>
      <c r="E23" s="374"/>
      <c r="F23" s="374" t="s">
        <v>10</v>
      </c>
      <c r="G23" s="374"/>
      <c r="H23" s="374"/>
      <c r="I23" s="374" t="s">
        <v>11</v>
      </c>
      <c r="J23" s="374"/>
    </row>
    <row r="24" spans="1:11" x14ac:dyDescent="0.15">
      <c r="A24" s="65"/>
      <c r="B24" s="354" t="s">
        <v>12</v>
      </c>
      <c r="C24" s="357"/>
      <c r="D24" s="357" t="s">
        <v>13</v>
      </c>
      <c r="E24" s="357"/>
      <c r="F24" s="357" t="s">
        <v>12</v>
      </c>
      <c r="G24" s="357"/>
      <c r="H24" s="64" t="s">
        <v>13</v>
      </c>
      <c r="I24" s="64" t="s">
        <v>14</v>
      </c>
      <c r="J24" s="64" t="s">
        <v>15</v>
      </c>
      <c r="K24" s="69" t="s">
        <v>16</v>
      </c>
    </row>
    <row r="25" spans="1:11" s="65" customFormat="1" ht="24" customHeight="1" x14ac:dyDescent="0.15">
      <c r="A25" s="70" t="str">
        <f>A13</f>
        <v>E3VB 171</v>
      </c>
      <c r="B25" s="352">
        <v>3</v>
      </c>
      <c r="C25" s="353"/>
      <c r="D25" s="352"/>
      <c r="E25" s="353"/>
      <c r="F25" s="352"/>
      <c r="G25" s="353"/>
      <c r="H25" s="71"/>
      <c r="I25" s="72">
        <f>IF(D13+D14+D15+F13+F14+F15=0,0,D13+D14+D15+F13+F14+F15)</f>
        <v>75</v>
      </c>
      <c r="J25" s="72">
        <f>E13+E14+E15+G13+G14+G15</f>
        <v>55</v>
      </c>
      <c r="K25" s="72">
        <f>I25-J25</f>
        <v>20</v>
      </c>
    </row>
    <row r="26" spans="1:11" ht="24" customHeight="1" x14ac:dyDescent="0.15">
      <c r="A26" s="70" t="str">
        <f>A16</f>
        <v>NM Cactus 17 NTL</v>
      </c>
      <c r="B26" s="352"/>
      <c r="C26" s="353"/>
      <c r="D26" s="352">
        <v>3</v>
      </c>
      <c r="E26" s="353"/>
      <c r="F26" s="352"/>
      <c r="G26" s="353"/>
      <c r="H26" s="71"/>
      <c r="I26" s="72">
        <f>IF(B16+B17+B18+F16+F17+F18=0,0,B16+B17+B18+F16+F17+F18)</f>
        <v>55</v>
      </c>
      <c r="J26" s="72">
        <f>C16+C17+C18+G16+G17+G18</f>
        <v>75</v>
      </c>
      <c r="K26" s="72">
        <f>I26-J26</f>
        <v>-20</v>
      </c>
    </row>
    <row r="27" spans="1:11" ht="24" customHeight="1" x14ac:dyDescent="0.15">
      <c r="A27" s="70" t="str">
        <f>A19</f>
        <v>ARVC 16N2 Adidas</v>
      </c>
      <c r="B27" s="352"/>
      <c r="C27" s="353"/>
      <c r="D27" s="352"/>
      <c r="E27" s="353"/>
      <c r="F27" s="352"/>
      <c r="G27" s="353"/>
      <c r="H27" s="71"/>
      <c r="I27" s="72" t="e">
        <f>B19+B20+B21+D19+D20+D21</f>
        <v>#VALUE!</v>
      </c>
      <c r="J27" s="72" t="e">
        <f>C19+C20+C21+E19+E20+E21</f>
        <v>#VALUE!</v>
      </c>
      <c r="K27" s="72" t="e">
        <f>I27-J27</f>
        <v>#VALUE!</v>
      </c>
    </row>
    <row r="28" spans="1:11" x14ac:dyDescent="0.15">
      <c r="A28" s="73"/>
      <c r="B28" s="378">
        <f>SUM(B25:C27)</f>
        <v>3</v>
      </c>
      <c r="C28" s="378"/>
      <c r="D28" s="378">
        <f>SUM(D25:E27)</f>
        <v>3</v>
      </c>
      <c r="E28" s="378"/>
      <c r="F28" s="378">
        <f>SUM(F25:G27)</f>
        <v>0</v>
      </c>
      <c r="G28" s="378"/>
      <c r="H28" s="74">
        <f>SUM(H25:H27)</f>
        <v>0</v>
      </c>
      <c r="I28" s="74" t="e">
        <f>SUM(I25:I27)</f>
        <v>#VALUE!</v>
      </c>
      <c r="J28" s="74" t="e">
        <f>SUM(J25:J27)</f>
        <v>#VALUE!</v>
      </c>
      <c r="K28" s="74" t="e">
        <f>SUM(K25:K27)</f>
        <v>#VALUE!</v>
      </c>
    </row>
    <row r="29" spans="1:11" ht="24" customHeight="1" x14ac:dyDescent="0.15"/>
    <row r="30" spans="1:11" ht="24" customHeight="1" x14ac:dyDescent="0.15">
      <c r="A30" s="63"/>
      <c r="B30" s="354" t="s">
        <v>17</v>
      </c>
      <c r="C30" s="355"/>
      <c r="D30" s="354" t="s">
        <v>17</v>
      </c>
      <c r="E30" s="355"/>
      <c r="F30" s="356" t="s">
        <v>18</v>
      </c>
      <c r="G30" s="356"/>
      <c r="H30" s="349" t="s">
        <v>281</v>
      </c>
      <c r="I30" s="349"/>
      <c r="J30" s="349"/>
      <c r="K30" s="349"/>
    </row>
    <row r="31" spans="1:11" ht="18" customHeight="1" x14ac:dyDescent="0.15">
      <c r="A31" s="63" t="s">
        <v>19</v>
      </c>
      <c r="B31" s="354" t="str">
        <f>A13</f>
        <v>E3VB 171</v>
      </c>
      <c r="C31" s="355"/>
      <c r="D31" s="354" t="str">
        <f>A19</f>
        <v>ARVC 16N2 Adidas</v>
      </c>
      <c r="E31" s="355"/>
      <c r="F31" s="356" t="str">
        <f>A16</f>
        <v>NM Cactus 17 NTL</v>
      </c>
      <c r="G31" s="356"/>
      <c r="H31" s="349" t="s">
        <v>112</v>
      </c>
      <c r="I31" s="349"/>
      <c r="J31" s="349"/>
      <c r="K31" s="349"/>
    </row>
    <row r="32" spans="1:11" ht="18" customHeight="1" x14ac:dyDescent="0.15">
      <c r="A32" s="63" t="s">
        <v>20</v>
      </c>
      <c r="B32" s="354" t="str">
        <f>A16</f>
        <v>NM Cactus 17 NTL</v>
      </c>
      <c r="C32" s="355"/>
      <c r="D32" s="354" t="str">
        <f>A19</f>
        <v>ARVC 16N2 Adidas</v>
      </c>
      <c r="E32" s="355"/>
      <c r="F32" s="356" t="str">
        <f>A13</f>
        <v>E3VB 171</v>
      </c>
      <c r="G32" s="356"/>
      <c r="H32" s="75"/>
      <c r="I32" s="75"/>
      <c r="J32" s="75"/>
      <c r="K32" s="75"/>
    </row>
    <row r="33" spans="1:11" ht="18" customHeight="1" x14ac:dyDescent="0.15">
      <c r="A33" s="63" t="s">
        <v>21</v>
      </c>
      <c r="B33" s="354" t="str">
        <f>A13</f>
        <v>E3VB 171</v>
      </c>
      <c r="C33" s="355"/>
      <c r="D33" s="354" t="str">
        <f>A16</f>
        <v>NM Cactus 17 NTL</v>
      </c>
      <c r="E33" s="355"/>
      <c r="F33" s="356" t="str">
        <f>A19</f>
        <v>ARVC 16N2 Adidas</v>
      </c>
      <c r="G33" s="356"/>
      <c r="H33" s="349"/>
      <c r="I33" s="349"/>
      <c r="J33" s="349"/>
      <c r="K33" s="349"/>
    </row>
    <row r="34" spans="1:11" ht="18" customHeight="1" x14ac:dyDescent="0.15">
      <c r="F34" s="73"/>
      <c r="G34" s="73"/>
      <c r="H34" s="349"/>
      <c r="I34" s="349"/>
      <c r="J34" s="349"/>
      <c r="K34" s="349"/>
    </row>
    <row r="35" spans="1:11" ht="18" customHeight="1" x14ac:dyDescent="0.15">
      <c r="A35" s="350"/>
      <c r="B35" s="350"/>
      <c r="C35" s="350"/>
      <c r="D35" s="350"/>
      <c r="E35" s="350"/>
      <c r="F35" s="350"/>
      <c r="G35" s="76"/>
    </row>
    <row r="36" spans="1:11" ht="18" customHeight="1" x14ac:dyDescent="0.2">
      <c r="A36" s="351" t="s">
        <v>121</v>
      </c>
      <c r="B36" s="351"/>
      <c r="C36" s="351"/>
      <c r="D36" s="351"/>
      <c r="E36" s="351"/>
      <c r="F36" s="351"/>
      <c r="G36" s="351"/>
      <c r="H36" s="351"/>
      <c r="I36" s="77"/>
    </row>
    <row r="37" spans="1:11" ht="18" customHeight="1" x14ac:dyDescent="0.15"/>
    <row r="38" spans="1:11" ht="18" customHeight="1" x14ac:dyDescent="0.15"/>
  </sheetData>
  <mergeCells count="55">
    <mergeCell ref="B26:C26"/>
    <mergeCell ref="D26:E26"/>
    <mergeCell ref="F26:G26"/>
    <mergeCell ref="A36:H36"/>
    <mergeCell ref="H30:K30"/>
    <mergeCell ref="H31:K31"/>
    <mergeCell ref="B33:C33"/>
    <mergeCell ref="D33:E33"/>
    <mergeCell ref="F33:G33"/>
    <mergeCell ref="H33:K33"/>
    <mergeCell ref="H34:K34"/>
    <mergeCell ref="A35:F35"/>
    <mergeCell ref="B32:C32"/>
    <mergeCell ref="I23:J23"/>
    <mergeCell ref="B24:C24"/>
    <mergeCell ref="D24:E24"/>
    <mergeCell ref="F24:G24"/>
    <mergeCell ref="B25:C25"/>
    <mergeCell ref="D25:E25"/>
    <mergeCell ref="F25:G25"/>
    <mergeCell ref="B12:C12"/>
    <mergeCell ref="D12:E12"/>
    <mergeCell ref="F12:G12"/>
    <mergeCell ref="B23:E23"/>
    <mergeCell ref="F23:H23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7:C27"/>
    <mergeCell ref="D27:E27"/>
    <mergeCell ref="F27:G27"/>
    <mergeCell ref="A1:K1"/>
    <mergeCell ref="A2:K2"/>
    <mergeCell ref="A19:A21"/>
    <mergeCell ref="F19:G21"/>
    <mergeCell ref="H19:H21"/>
    <mergeCell ref="I19:J21"/>
    <mergeCell ref="A13:A15"/>
    <mergeCell ref="B13:C15"/>
    <mergeCell ref="A16:A18"/>
    <mergeCell ref="D16:E18"/>
    <mergeCell ref="A7:K7"/>
    <mergeCell ref="I12:J12"/>
    <mergeCell ref="H13:H15"/>
    <mergeCell ref="I13:J15"/>
    <mergeCell ref="H16:H18"/>
    <mergeCell ref="I16:J18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97"/>
  <sheetViews>
    <sheetView workbookViewId="0">
      <selection activeCell="A3" sqref="A3:C3"/>
    </sheetView>
  </sheetViews>
  <sheetFormatPr baseColWidth="10" defaultRowHeight="13" x14ac:dyDescent="0.15"/>
  <cols>
    <col min="1" max="1" width="23.6640625" customWidth="1"/>
    <col min="2" max="6" width="32.6640625" customWidth="1"/>
    <col min="7" max="7" width="23.6640625" customWidth="1"/>
    <col min="8" max="9" width="25.6640625" customWidth="1"/>
    <col min="10" max="256" width="8.83203125" customWidth="1"/>
  </cols>
  <sheetData>
    <row r="1" spans="1:9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  <c r="H1" s="51"/>
      <c r="I1" s="51"/>
    </row>
    <row r="2" spans="1:9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52"/>
      <c r="I2" s="52"/>
    </row>
    <row r="3" spans="1:9" ht="18" x14ac:dyDescent="0.2">
      <c r="A3" s="383"/>
      <c r="B3" s="383"/>
      <c r="C3" s="383"/>
      <c r="D3" s="5" t="s">
        <v>93</v>
      </c>
      <c r="E3" s="5"/>
    </row>
    <row r="4" spans="1:9" ht="20" x14ac:dyDescent="0.2">
      <c r="A4" s="381" t="str">
        <f>Pools!A11</f>
        <v>Division I</v>
      </c>
      <c r="B4" s="381"/>
      <c r="C4" s="381"/>
      <c r="D4" s="381"/>
      <c r="E4" s="381"/>
      <c r="F4" s="381"/>
      <c r="G4" s="381"/>
      <c r="H4" s="25"/>
      <c r="I4" s="25"/>
    </row>
    <row r="5" spans="1:9" ht="20" x14ac:dyDescent="0.2">
      <c r="A5" s="381" t="s">
        <v>43</v>
      </c>
      <c r="B5" s="381"/>
      <c r="C5" s="381"/>
      <c r="D5" s="381"/>
      <c r="E5" s="381"/>
      <c r="F5" s="381"/>
      <c r="G5" s="381"/>
      <c r="H5" s="177"/>
      <c r="I5" s="177"/>
    </row>
    <row r="6" spans="1:9" ht="20" x14ac:dyDescent="0.2">
      <c r="C6" s="1"/>
      <c r="E6" s="1"/>
      <c r="H6" s="177"/>
      <c r="I6" s="177"/>
    </row>
    <row r="7" spans="1:9" ht="20" x14ac:dyDescent="0.2">
      <c r="B7" s="53"/>
      <c r="C7" s="48" t="s">
        <v>263</v>
      </c>
      <c r="D7" s="178" t="s">
        <v>42</v>
      </c>
      <c r="E7" s="48" t="s">
        <v>264</v>
      </c>
      <c r="G7" s="53"/>
      <c r="H7" s="179"/>
      <c r="I7" s="179"/>
    </row>
    <row r="8" spans="1:9" x14ac:dyDescent="0.15">
      <c r="C8" s="1"/>
      <c r="E8" s="1"/>
      <c r="H8" s="14"/>
      <c r="I8" s="14"/>
    </row>
    <row r="9" spans="1:9" ht="14" x14ac:dyDescent="0.15">
      <c r="A9" s="382" t="s">
        <v>41</v>
      </c>
      <c r="B9" s="382"/>
      <c r="C9" s="382"/>
      <c r="D9" s="382"/>
      <c r="E9" s="382"/>
      <c r="F9" s="382"/>
      <c r="G9" s="382"/>
      <c r="H9" s="14"/>
      <c r="I9" s="14"/>
    </row>
    <row r="10" spans="1:9" ht="14" x14ac:dyDescent="0.15">
      <c r="C10" s="1"/>
      <c r="E10" s="1"/>
      <c r="H10" s="180"/>
      <c r="I10" s="180"/>
    </row>
    <row r="11" spans="1:9" x14ac:dyDescent="0.15">
      <c r="C11" s="1"/>
      <c r="E11" s="1"/>
      <c r="H11" s="14"/>
      <c r="I11" s="14"/>
    </row>
    <row r="12" spans="1:9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  <c r="H12" s="14"/>
      <c r="I12" s="14"/>
    </row>
    <row r="13" spans="1:9" s="27" customFormat="1" ht="24" customHeight="1" x14ac:dyDescent="0.15">
      <c r="A13" s="181"/>
      <c r="B13" s="181"/>
      <c r="C13" s="329" t="s">
        <v>216</v>
      </c>
      <c r="D13" s="183"/>
      <c r="E13" s="186"/>
      <c r="H13" s="78"/>
      <c r="I13" s="102"/>
    </row>
    <row r="14" spans="1:9" s="27" customFormat="1" ht="24" customHeight="1" x14ac:dyDescent="0.15">
      <c r="A14" s="187"/>
      <c r="B14" s="187"/>
      <c r="C14" s="379" t="s">
        <v>270</v>
      </c>
      <c r="D14" s="189"/>
      <c r="E14" s="186"/>
      <c r="H14" s="78"/>
      <c r="I14" s="102"/>
    </row>
    <row r="15" spans="1:9" s="27" customFormat="1" ht="24" customHeight="1" x14ac:dyDescent="0.15">
      <c r="A15" s="187"/>
      <c r="B15" s="187"/>
      <c r="C15" s="379"/>
      <c r="D15" s="189"/>
      <c r="E15" s="186"/>
      <c r="H15" s="78"/>
      <c r="I15" s="102"/>
    </row>
    <row r="16" spans="1:9" s="27" customFormat="1" ht="24" customHeight="1" x14ac:dyDescent="0.15">
      <c r="A16" s="183"/>
      <c r="B16" s="183"/>
      <c r="C16" s="190"/>
      <c r="D16" s="189"/>
      <c r="E16" s="186"/>
      <c r="H16" s="78"/>
      <c r="I16" s="102"/>
    </row>
    <row r="17" spans="1:9" s="27" customFormat="1" ht="24" customHeight="1" x14ac:dyDescent="0.15">
      <c r="A17" s="181"/>
      <c r="B17" s="181"/>
      <c r="C17" s="89" t="s">
        <v>255</v>
      </c>
      <c r="D17" s="181"/>
      <c r="E17" s="101" t="s">
        <v>49</v>
      </c>
      <c r="H17" s="78"/>
      <c r="I17" s="102"/>
    </row>
    <row r="18" spans="1:9" s="27" customFormat="1" ht="24" customHeight="1" thickBot="1" x14ac:dyDescent="0.2">
      <c r="A18" s="181"/>
      <c r="B18" s="191"/>
      <c r="C18" s="93" t="str">
        <f>C42</f>
        <v>VollE3 Ct. 2</v>
      </c>
      <c r="D18" s="181"/>
      <c r="E18" s="105" t="str">
        <f>D24</f>
        <v>VollE3 Ct. 2</v>
      </c>
      <c r="F18" s="325"/>
      <c r="H18" s="78"/>
      <c r="I18" s="102"/>
    </row>
    <row r="19" spans="1:9" s="27" customFormat="1" ht="24" customHeight="1" x14ac:dyDescent="0.15">
      <c r="B19" s="192"/>
      <c r="C19" s="89" t="s">
        <v>59</v>
      </c>
      <c r="E19" s="101" t="s">
        <v>56</v>
      </c>
      <c r="F19" s="194"/>
      <c r="H19" s="78"/>
      <c r="I19" s="102"/>
    </row>
    <row r="20" spans="1:9" s="27" customFormat="1" ht="24" customHeight="1" x14ac:dyDescent="0.15">
      <c r="B20" s="195"/>
      <c r="C20" s="188"/>
      <c r="E20" s="186"/>
      <c r="F20" s="194"/>
      <c r="H20" s="78"/>
      <c r="I20" s="102"/>
    </row>
    <row r="21" spans="1:9" s="27" customFormat="1" ht="24" customHeight="1" thickBot="1" x14ac:dyDescent="0.2">
      <c r="B21" s="195"/>
      <c r="C21" s="188"/>
      <c r="D21" s="82" t="s">
        <v>39</v>
      </c>
      <c r="E21" s="186"/>
      <c r="F21" s="194"/>
      <c r="H21" s="78"/>
      <c r="I21" s="102"/>
    </row>
    <row r="22" spans="1:9" s="27" customFormat="1" ht="24" customHeight="1" x14ac:dyDescent="0.15">
      <c r="B22" s="195"/>
      <c r="C22" s="188"/>
      <c r="D22" s="196"/>
      <c r="E22" s="186"/>
      <c r="F22" s="194"/>
      <c r="H22" s="78"/>
      <c r="I22" s="102"/>
    </row>
    <row r="23" spans="1:9" s="27" customFormat="1" ht="24" customHeight="1" x14ac:dyDescent="0.15">
      <c r="B23" s="195"/>
      <c r="C23" s="188"/>
      <c r="D23" s="197" t="s">
        <v>63</v>
      </c>
      <c r="E23" s="186"/>
      <c r="F23" s="194"/>
      <c r="H23" s="78"/>
      <c r="I23" s="102"/>
    </row>
    <row r="24" spans="1:9" s="27" customFormat="1" ht="24" customHeight="1" thickBot="1" x14ac:dyDescent="0.2">
      <c r="B24" s="195"/>
      <c r="C24" s="198"/>
      <c r="D24" s="199" t="str">
        <f>E7</f>
        <v>VollE3 Ct. 2</v>
      </c>
      <c r="E24" s="200"/>
      <c r="F24" s="194"/>
      <c r="H24" s="78"/>
      <c r="I24" s="102"/>
    </row>
    <row r="25" spans="1:9" s="27" customFormat="1" ht="24" customHeight="1" x14ac:dyDescent="0.15">
      <c r="B25" s="195"/>
      <c r="C25" s="201"/>
      <c r="D25" s="202" t="s">
        <v>267</v>
      </c>
      <c r="E25" s="203"/>
      <c r="F25" s="194"/>
      <c r="H25" s="78"/>
      <c r="I25" s="102"/>
    </row>
    <row r="26" spans="1:9" s="27" customFormat="1" ht="24" customHeight="1" x14ac:dyDescent="0.15">
      <c r="B26" s="195"/>
      <c r="C26" s="201"/>
      <c r="D26" s="196"/>
      <c r="E26" s="203"/>
      <c r="F26" s="194"/>
      <c r="H26" s="78"/>
      <c r="I26" s="102"/>
    </row>
    <row r="27" spans="1:9" s="27" customFormat="1" ht="24" customHeight="1" thickBot="1" x14ac:dyDescent="0.2">
      <c r="B27" s="195"/>
      <c r="C27" s="201"/>
      <c r="D27" s="112" t="s">
        <v>33</v>
      </c>
      <c r="E27" s="203"/>
      <c r="F27" s="194"/>
      <c r="H27" s="78"/>
      <c r="I27" s="102"/>
    </row>
    <row r="28" spans="1:9" s="27" customFormat="1" ht="24" customHeight="1" x14ac:dyDescent="0.15">
      <c r="B28" s="195"/>
      <c r="C28" s="201"/>
      <c r="D28" s="201"/>
      <c r="E28" s="203"/>
      <c r="F28" s="194"/>
      <c r="H28" s="78"/>
      <c r="I28" s="102"/>
    </row>
    <row r="29" spans="1:9" s="27" customFormat="1" ht="24" customHeight="1" x14ac:dyDescent="0.15">
      <c r="B29" s="89" t="s">
        <v>131</v>
      </c>
      <c r="C29" s="201"/>
      <c r="D29" s="201"/>
      <c r="E29" s="203"/>
      <c r="F29" s="101" t="s">
        <v>136</v>
      </c>
      <c r="H29" s="78"/>
      <c r="I29" s="102"/>
    </row>
    <row r="30" spans="1:9" s="27" customFormat="1" ht="24" customHeight="1" thickBot="1" x14ac:dyDescent="0.2">
      <c r="A30" s="191"/>
      <c r="B30" s="93" t="str">
        <f>C18</f>
        <v>VollE3 Ct. 2</v>
      </c>
      <c r="C30" s="201"/>
      <c r="D30" s="201"/>
      <c r="E30" s="203"/>
      <c r="F30" s="105" t="str">
        <f>E42</f>
        <v>VollE3 Ct. 1</v>
      </c>
      <c r="G30" s="204"/>
      <c r="H30" s="78"/>
      <c r="I30" s="102"/>
    </row>
    <row r="31" spans="1:9" s="27" customFormat="1" ht="24" customHeight="1" x14ac:dyDescent="0.15">
      <c r="A31" s="175" t="s">
        <v>44</v>
      </c>
      <c r="B31" s="89" t="s">
        <v>61</v>
      </c>
      <c r="C31" s="201"/>
      <c r="D31" s="201"/>
      <c r="E31" s="203"/>
      <c r="F31" s="326" t="s">
        <v>61</v>
      </c>
      <c r="G31" s="175" t="s">
        <v>45</v>
      </c>
      <c r="H31" s="78"/>
      <c r="I31" s="102"/>
    </row>
    <row r="32" spans="1:9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  <c r="H32" s="78"/>
      <c r="I32" s="102"/>
    </row>
    <row r="33" spans="1:13" s="27" customFormat="1" ht="24" customHeight="1" thickBot="1" x14ac:dyDescent="0.2">
      <c r="A33" s="175"/>
      <c r="B33" s="195"/>
      <c r="C33" s="201"/>
      <c r="D33" s="82" t="s">
        <v>38</v>
      </c>
      <c r="E33" s="203"/>
      <c r="F33" s="194"/>
      <c r="H33" s="78"/>
      <c r="I33" s="102"/>
    </row>
    <row r="34" spans="1:13" s="27" customFormat="1" ht="24" customHeight="1" x14ac:dyDescent="0.15">
      <c r="B34" s="195"/>
      <c r="C34" s="201"/>
      <c r="D34" s="196"/>
      <c r="E34" s="203"/>
      <c r="F34" s="194"/>
      <c r="G34" s="379" t="s">
        <v>272</v>
      </c>
      <c r="H34" s="78"/>
      <c r="I34" s="102"/>
    </row>
    <row r="35" spans="1:13" s="27" customFormat="1" ht="24" customHeight="1" x14ac:dyDescent="0.15">
      <c r="B35" s="195"/>
      <c r="C35" s="201"/>
      <c r="D35" s="197" t="s">
        <v>64</v>
      </c>
      <c r="E35" s="203"/>
      <c r="F35" s="194"/>
      <c r="G35" s="379"/>
      <c r="H35" s="78"/>
      <c r="I35" s="78"/>
      <c r="J35" s="78"/>
      <c r="K35" s="78"/>
      <c r="L35" s="78"/>
      <c r="M35" s="78"/>
    </row>
    <row r="36" spans="1:13" s="27" customFormat="1" ht="24" customHeight="1" thickBot="1" x14ac:dyDescent="0.2">
      <c r="B36" s="195"/>
      <c r="C36" s="323"/>
      <c r="D36" s="199" t="str">
        <f>C7</f>
        <v>VollE3 Ct. 1</v>
      </c>
      <c r="E36" s="206"/>
      <c r="F36" s="194"/>
      <c r="H36" s="207"/>
      <c r="I36" s="207"/>
      <c r="J36" s="207"/>
      <c r="K36" s="207"/>
      <c r="L36" s="207"/>
      <c r="M36" s="207"/>
    </row>
    <row r="37" spans="1:13" s="27" customFormat="1" ht="24" customHeight="1" x14ac:dyDescent="0.15">
      <c r="B37" s="195"/>
      <c r="C37" s="324"/>
      <c r="D37" s="202" t="s">
        <v>266</v>
      </c>
      <c r="E37" s="186"/>
      <c r="F37" s="194"/>
      <c r="H37" s="88"/>
      <c r="I37" s="88"/>
      <c r="J37" s="88"/>
      <c r="K37" s="88"/>
      <c r="L37" s="88"/>
      <c r="M37" s="88"/>
    </row>
    <row r="38" spans="1:13" s="27" customFormat="1" ht="24" customHeight="1" x14ac:dyDescent="0.15">
      <c r="B38" s="195"/>
      <c r="C38" s="188"/>
      <c r="D38" s="196"/>
      <c r="E38" s="186"/>
      <c r="F38" s="194"/>
      <c r="H38" s="78"/>
      <c r="I38" s="78"/>
      <c r="J38" s="78"/>
      <c r="K38" s="78"/>
      <c r="L38" s="78"/>
      <c r="M38" s="78"/>
    </row>
    <row r="39" spans="1:13" s="27" customFormat="1" ht="24" customHeight="1" thickBot="1" x14ac:dyDescent="0.2">
      <c r="B39" s="195"/>
      <c r="C39" s="188"/>
      <c r="D39" s="114" t="s">
        <v>40</v>
      </c>
      <c r="E39" s="186"/>
      <c r="F39" s="194"/>
      <c r="H39" s="78"/>
      <c r="I39" s="78"/>
    </row>
    <row r="40" spans="1:13" s="27" customFormat="1" ht="24" customHeight="1" x14ac:dyDescent="0.15">
      <c r="B40" s="195"/>
      <c r="C40" s="188"/>
      <c r="E40" s="186"/>
      <c r="F40" s="194"/>
      <c r="H40" s="78"/>
      <c r="I40" s="102"/>
    </row>
    <row r="41" spans="1:13" s="27" customFormat="1" ht="24" customHeight="1" x14ac:dyDescent="0.15">
      <c r="B41" s="195"/>
      <c r="C41" s="89" t="s">
        <v>51</v>
      </c>
      <c r="E41" s="101" t="s">
        <v>50</v>
      </c>
      <c r="F41" s="194"/>
      <c r="H41" s="78"/>
      <c r="I41" s="102"/>
    </row>
    <row r="42" spans="1:13" s="27" customFormat="1" ht="24" customHeight="1" thickBot="1" x14ac:dyDescent="0.2">
      <c r="A42" s="189"/>
      <c r="B42" s="209"/>
      <c r="C42" s="93" t="str">
        <f>E18</f>
        <v>VollE3 Ct. 2</v>
      </c>
      <c r="E42" s="105" t="str">
        <f>D36</f>
        <v>VollE3 Ct. 1</v>
      </c>
      <c r="F42" s="209"/>
      <c r="H42" s="78"/>
      <c r="I42" s="102"/>
    </row>
    <row r="43" spans="1:13" s="27" customFormat="1" ht="24" customHeight="1" x14ac:dyDescent="0.15">
      <c r="A43" s="189"/>
      <c r="B43" s="189"/>
      <c r="C43" s="193" t="s">
        <v>218</v>
      </c>
      <c r="E43" s="101" t="s">
        <v>57</v>
      </c>
      <c r="H43" s="78"/>
      <c r="I43" s="102"/>
    </row>
    <row r="44" spans="1:13" s="27" customFormat="1" ht="24" customHeight="1" x14ac:dyDescent="0.15">
      <c r="A44" s="183"/>
      <c r="B44" s="183"/>
      <c r="C44" s="190"/>
      <c r="D44" s="189"/>
      <c r="E44" s="186"/>
      <c r="H44" s="78"/>
      <c r="I44" s="102"/>
    </row>
    <row r="45" spans="1:13" s="27" customFormat="1" ht="24" customHeight="1" x14ac:dyDescent="0.15">
      <c r="A45" s="183"/>
      <c r="B45" s="183"/>
      <c r="C45" s="190"/>
      <c r="D45" s="189"/>
      <c r="E45" s="186"/>
      <c r="H45" s="78"/>
      <c r="I45" s="102"/>
    </row>
    <row r="46" spans="1:13" s="27" customFormat="1" ht="24" customHeight="1" x14ac:dyDescent="0.15">
      <c r="A46" s="183"/>
      <c r="B46" s="183"/>
      <c r="C46" s="190"/>
      <c r="D46" s="189"/>
      <c r="E46" s="186"/>
      <c r="H46" s="78"/>
      <c r="I46" s="102"/>
    </row>
    <row r="47" spans="1:13" s="27" customFormat="1" ht="24" customHeight="1" x14ac:dyDescent="0.15">
      <c r="A47" s="189"/>
      <c r="B47" s="189"/>
      <c r="C47" s="190"/>
      <c r="D47" s="183"/>
      <c r="E47" s="186"/>
      <c r="H47" s="78"/>
      <c r="I47" s="102"/>
    </row>
    <row r="48" spans="1:13" s="27" customFormat="1" ht="24" customHeight="1" thickBot="1" x14ac:dyDescent="0.2">
      <c r="A48" s="189"/>
      <c r="B48" s="189"/>
      <c r="C48" s="206"/>
      <c r="D48" s="183"/>
      <c r="E48" s="212" t="s">
        <v>32</v>
      </c>
      <c r="H48" s="78"/>
      <c r="I48" s="102"/>
    </row>
    <row r="49" spans="1:9" s="27" customFormat="1" ht="27" customHeight="1" thickBot="1" x14ac:dyDescent="0.25">
      <c r="A49" s="29"/>
      <c r="B49" s="129"/>
      <c r="C49" s="106" t="s">
        <v>219</v>
      </c>
      <c r="D49" s="183"/>
      <c r="E49" s="203"/>
      <c r="H49" s="78"/>
      <c r="I49" s="78"/>
    </row>
    <row r="50" spans="1:9" s="27" customFormat="1" ht="27" customHeight="1" x14ac:dyDescent="0.2">
      <c r="A50" s="29"/>
      <c r="B50" s="185" t="s">
        <v>229</v>
      </c>
      <c r="C50" s="12"/>
      <c r="D50" s="12"/>
      <c r="E50" s="1"/>
      <c r="F50"/>
      <c r="G50"/>
      <c r="H50" s="189"/>
      <c r="I50" s="189"/>
    </row>
    <row r="51" spans="1:9" s="27" customFormat="1" ht="27" customHeight="1" x14ac:dyDescent="0.2">
      <c r="A51" s="29"/>
      <c r="B51" s="327" t="s">
        <v>130</v>
      </c>
      <c r="C51" s="12"/>
      <c r="D51" s="12"/>
      <c r="E51" s="1"/>
      <c r="F51"/>
      <c r="G51"/>
      <c r="H51" s="189"/>
      <c r="I51" s="189"/>
    </row>
    <row r="52" spans="1:9" s="27" customFormat="1" ht="27" customHeight="1" thickBot="1" x14ac:dyDescent="0.25">
      <c r="A52" s="129"/>
      <c r="B52" s="93" t="str">
        <f>B30</f>
        <v>VollE3 Ct. 2</v>
      </c>
      <c r="C52" s="12"/>
      <c r="D52" s="12"/>
      <c r="E52" s="1"/>
      <c r="F52"/>
      <c r="G52"/>
      <c r="H52" s="189"/>
      <c r="I52" s="189"/>
    </row>
    <row r="53" spans="1:9" s="27" customFormat="1" ht="27" customHeight="1" x14ac:dyDescent="0.15">
      <c r="A53" s="80" t="s">
        <v>268</v>
      </c>
      <c r="B53" s="109" t="s">
        <v>118</v>
      </c>
      <c r="C53" s="12"/>
      <c r="D53" s="12"/>
      <c r="E53" s="1"/>
      <c r="F53"/>
      <c r="G53"/>
      <c r="H53" s="189"/>
      <c r="I53" s="189"/>
    </row>
    <row r="54" spans="1:9" s="27" customFormat="1" ht="27" customHeight="1" x14ac:dyDescent="0.2">
      <c r="A54" s="29"/>
      <c r="B54" s="141"/>
      <c r="C54" s="12"/>
      <c r="D54" s="12"/>
      <c r="E54" s="1"/>
      <c r="F54"/>
      <c r="G54"/>
      <c r="H54" s="189"/>
      <c r="I54" s="189"/>
    </row>
    <row r="55" spans="1:9" s="27" customFormat="1" ht="27" customHeight="1" thickBot="1" x14ac:dyDescent="0.25">
      <c r="A55" s="29"/>
      <c r="B55" s="140"/>
      <c r="C55" s="12"/>
      <c r="D55" s="12"/>
      <c r="E55" s="1"/>
      <c r="F55"/>
      <c r="G55"/>
      <c r="H55" s="189"/>
      <c r="I55" s="189"/>
    </row>
    <row r="56" spans="1:9" s="27" customFormat="1" ht="27" customHeight="1" x14ac:dyDescent="0.2">
      <c r="A56" s="29"/>
      <c r="B56" s="234" t="s">
        <v>224</v>
      </c>
      <c r="C56" s="12"/>
      <c r="D56" s="12"/>
      <c r="E56" s="1"/>
      <c r="F56"/>
      <c r="G56"/>
      <c r="H56" s="189"/>
      <c r="I56" s="189"/>
    </row>
    <row r="57" spans="1:9" ht="21" customHeight="1" x14ac:dyDescent="0.15">
      <c r="C57" s="1"/>
      <c r="D57" s="14"/>
      <c r="E57" s="1"/>
      <c r="F57" s="14"/>
      <c r="G57" s="14"/>
      <c r="H57" s="20"/>
      <c r="I57" s="14"/>
    </row>
    <row r="58" spans="1:9" ht="21" customHeight="1" x14ac:dyDescent="0.2">
      <c r="A58" s="22"/>
      <c r="B58" s="23" t="s">
        <v>62</v>
      </c>
      <c r="C58" s="1"/>
      <c r="E58" s="1"/>
      <c r="F58" s="16"/>
      <c r="G58" s="14"/>
      <c r="H58" s="21"/>
      <c r="I58" s="16"/>
    </row>
    <row r="59" spans="1:9" ht="21" customHeight="1" x14ac:dyDescent="0.15">
      <c r="C59" s="1"/>
      <c r="E59" s="1"/>
      <c r="F59" s="12"/>
      <c r="G59" s="14"/>
      <c r="H59" s="17"/>
      <c r="I59" s="14"/>
    </row>
    <row r="60" spans="1:9" ht="21" customHeight="1" x14ac:dyDescent="0.15">
      <c r="C60" s="1"/>
      <c r="E60" s="1"/>
      <c r="F60" s="16"/>
      <c r="G60" s="14"/>
      <c r="H60" s="14"/>
      <c r="I60" s="14"/>
    </row>
    <row r="61" spans="1:9" ht="21" customHeight="1" x14ac:dyDescent="0.15">
      <c r="C61" s="1"/>
      <c r="E61" s="1"/>
      <c r="F61" s="21"/>
      <c r="G61" s="14"/>
      <c r="H61" s="16"/>
      <c r="I61" s="14"/>
    </row>
    <row r="62" spans="1:9" ht="21" customHeight="1" x14ac:dyDescent="0.2">
      <c r="C62" s="1"/>
      <c r="E62" s="1"/>
      <c r="F62" s="16"/>
      <c r="G62" s="54"/>
      <c r="H62" s="16"/>
      <c r="I62" s="14"/>
    </row>
    <row r="63" spans="1:9" ht="21" customHeight="1" x14ac:dyDescent="0.2">
      <c r="C63" s="1"/>
      <c r="E63" s="1"/>
      <c r="F63" s="16"/>
      <c r="G63" s="54"/>
      <c r="H63" s="16"/>
      <c r="I63" s="14"/>
    </row>
    <row r="64" spans="1:9" ht="21" customHeight="1" x14ac:dyDescent="0.2">
      <c r="C64" s="1"/>
      <c r="E64" s="1"/>
      <c r="F64" s="16"/>
      <c r="G64" s="54"/>
      <c r="H64" s="14"/>
      <c r="I64" s="14"/>
    </row>
    <row r="65" spans="3:9" ht="21" customHeight="1" x14ac:dyDescent="0.15">
      <c r="C65" s="1"/>
      <c r="E65" s="1"/>
      <c r="F65" s="12"/>
      <c r="G65" s="14"/>
      <c r="H65" s="14"/>
      <c r="I65" s="14"/>
    </row>
    <row r="66" spans="3:9" ht="21" customHeight="1" x14ac:dyDescent="0.15">
      <c r="C66" s="1"/>
      <c r="E66" s="1"/>
      <c r="F66" s="16"/>
      <c r="G66" s="14"/>
      <c r="H66" s="14"/>
      <c r="I66" s="14"/>
    </row>
    <row r="67" spans="3:9" ht="21" customHeight="1" x14ac:dyDescent="0.15">
      <c r="C67" s="1"/>
      <c r="E67" s="1"/>
      <c r="F67" s="16"/>
      <c r="G67" s="14"/>
      <c r="H67" s="14"/>
      <c r="I67" s="14"/>
    </row>
    <row r="68" spans="3:9" x14ac:dyDescent="0.15">
      <c r="C68" s="1"/>
      <c r="E68" s="1"/>
      <c r="F68" s="14"/>
      <c r="G68" s="14"/>
      <c r="H68" s="14"/>
      <c r="I68" s="14"/>
    </row>
    <row r="69" spans="3:9" x14ac:dyDescent="0.15">
      <c r="C69" s="1"/>
      <c r="E69" s="1"/>
      <c r="H69" s="14"/>
      <c r="I69" s="14"/>
    </row>
    <row r="70" spans="3:9" x14ac:dyDescent="0.15">
      <c r="C70" s="1"/>
      <c r="E70" s="1"/>
      <c r="H70" s="14"/>
      <c r="I70" s="14"/>
    </row>
    <row r="71" spans="3:9" x14ac:dyDescent="0.15">
      <c r="C71" s="1"/>
      <c r="E71" s="1"/>
      <c r="H71" s="14"/>
      <c r="I71" s="14"/>
    </row>
    <row r="72" spans="3:9" x14ac:dyDescent="0.15">
      <c r="C72" s="1"/>
      <c r="E72" s="1"/>
      <c r="H72" s="14"/>
      <c r="I72" s="14"/>
    </row>
    <row r="73" spans="3:9" x14ac:dyDescent="0.15">
      <c r="C73" s="1"/>
      <c r="E73" s="1"/>
      <c r="H73" s="14"/>
      <c r="I73" s="14"/>
    </row>
    <row r="74" spans="3:9" x14ac:dyDescent="0.15">
      <c r="C74" s="1"/>
      <c r="E74" s="1"/>
    </row>
    <row r="75" spans="3:9" x14ac:dyDescent="0.15">
      <c r="C75" s="1"/>
      <c r="E75" s="1"/>
    </row>
    <row r="76" spans="3:9" x14ac:dyDescent="0.15">
      <c r="C76" s="1"/>
      <c r="E76" s="1"/>
    </row>
    <row r="77" spans="3:9" x14ac:dyDescent="0.15">
      <c r="C77" s="1"/>
      <c r="E77" s="1"/>
    </row>
    <row r="78" spans="3:9" x14ac:dyDescent="0.15">
      <c r="C78" s="1"/>
      <c r="E78" s="1"/>
    </row>
    <row r="79" spans="3:9" x14ac:dyDescent="0.15">
      <c r="C79" s="1"/>
      <c r="E79" s="1"/>
    </row>
    <row r="80" spans="3:9" x14ac:dyDescent="0.15">
      <c r="C80" s="1"/>
      <c r="E80" s="1"/>
    </row>
    <row r="81" spans="3:5" x14ac:dyDescent="0.15">
      <c r="C81" s="1"/>
      <c r="E81" s="1"/>
    </row>
    <row r="82" spans="3:5" x14ac:dyDescent="0.15">
      <c r="C82" s="1"/>
      <c r="E82" s="1"/>
    </row>
    <row r="83" spans="3:5" x14ac:dyDescent="0.15">
      <c r="C83" s="1"/>
      <c r="E83" s="1"/>
    </row>
    <row r="84" spans="3:5" x14ac:dyDescent="0.15">
      <c r="C84" s="1"/>
      <c r="E84" s="1"/>
    </row>
    <row r="85" spans="3:5" x14ac:dyDescent="0.15">
      <c r="C85" s="1"/>
      <c r="E85" s="1"/>
    </row>
    <row r="86" spans="3:5" x14ac:dyDescent="0.15">
      <c r="C86" s="1"/>
      <c r="E86" s="1"/>
    </row>
    <row r="87" spans="3:5" x14ac:dyDescent="0.15">
      <c r="C87" s="1"/>
      <c r="E87" s="1"/>
    </row>
    <row r="88" spans="3:5" x14ac:dyDescent="0.15">
      <c r="C88" s="1"/>
      <c r="E88" s="1"/>
    </row>
    <row r="89" spans="3:5" x14ac:dyDescent="0.15">
      <c r="C89" s="1"/>
      <c r="E89" s="1"/>
    </row>
    <row r="90" spans="3:5" x14ac:dyDescent="0.15">
      <c r="C90" s="1"/>
      <c r="E90" s="1"/>
    </row>
    <row r="91" spans="3:5" x14ac:dyDescent="0.15">
      <c r="C91" s="1"/>
      <c r="E91" s="1"/>
    </row>
    <row r="92" spans="3:5" x14ac:dyDescent="0.15">
      <c r="C92" s="1"/>
      <c r="E92" s="1"/>
    </row>
    <row r="93" spans="3:5" x14ac:dyDescent="0.15">
      <c r="C93" s="1"/>
      <c r="E93" s="1"/>
    </row>
    <row r="94" spans="3:5" x14ac:dyDescent="0.15">
      <c r="C94" s="1"/>
      <c r="E94" s="1"/>
    </row>
    <row r="95" spans="3:5" x14ac:dyDescent="0.15">
      <c r="C95" s="1"/>
      <c r="E95" s="1"/>
    </row>
    <row r="96" spans="3:5" x14ac:dyDescent="0.15">
      <c r="C96" s="1"/>
      <c r="E96" s="1"/>
    </row>
    <row r="97" spans="3:5" x14ac:dyDescent="0.15">
      <c r="C97" s="1"/>
      <c r="E97" s="1"/>
    </row>
  </sheetData>
  <mergeCells count="8">
    <mergeCell ref="C14:C15"/>
    <mergeCell ref="G34:G35"/>
    <mergeCell ref="A1:G1"/>
    <mergeCell ref="A2:G2"/>
    <mergeCell ref="A4:G4"/>
    <mergeCell ref="A5:G5"/>
    <mergeCell ref="A9:G9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45"/>
  <sheetViews>
    <sheetView workbookViewId="0">
      <selection activeCell="A22" sqref="A22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47" t="str">
        <f>Pools!A20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Pools!A21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27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E3VB 16 Orange</v>
      </c>
      <c r="C12" s="397"/>
      <c r="D12" s="396" t="str">
        <f>A16</f>
        <v>EP True Grit BR 16</v>
      </c>
      <c r="E12" s="399"/>
      <c r="F12" s="396" t="str">
        <f>A19</f>
        <v>Outsiders 16</v>
      </c>
      <c r="G12" s="399"/>
      <c r="H12" s="401" t="str">
        <f>A22</f>
        <v>HP Blockbusters 17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Pools!A23</f>
        <v>E3VB 16 Orange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Pools!A24</f>
        <v>EP True Grit BR 16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Pools!A25</f>
        <v>Outsiders 16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Pools!A26</f>
        <v>HP Blockbusters 17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E3VB 16 Orange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EP True Grit BR 16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Outsiders 16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HP Blockbusters 17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E3VB 16 Orange</v>
      </c>
      <c r="C35" s="399"/>
      <c r="D35" s="396" t="str">
        <f>A30</f>
        <v>Outsiders 16</v>
      </c>
      <c r="E35" s="399"/>
      <c r="F35" s="409" t="str">
        <f>A16</f>
        <v>EP True Grit BR 16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EP True Grit BR 16</v>
      </c>
      <c r="C36" s="399"/>
      <c r="D36" s="396" t="str">
        <f>A22</f>
        <v>HP Blockbusters 17</v>
      </c>
      <c r="E36" s="399"/>
      <c r="F36" s="409" t="str">
        <f>A13</f>
        <v>E3VB 16 Orange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E3VB 16 Orange</v>
      </c>
      <c r="C37" s="399"/>
      <c r="D37" s="396" t="str">
        <f>A31</f>
        <v>HP Blockbusters 17</v>
      </c>
      <c r="E37" s="399"/>
      <c r="F37" s="409" t="str">
        <f>A30</f>
        <v>Outsiders 16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EP True Grit BR 16</v>
      </c>
      <c r="C38" s="399"/>
      <c r="D38" s="396" t="str">
        <f>A30</f>
        <v>Outsiders 16</v>
      </c>
      <c r="E38" s="399"/>
      <c r="F38" s="409" t="str">
        <f>A28</f>
        <v>E3VB 16 Orange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Outsiders 16</v>
      </c>
      <c r="C39" s="399"/>
      <c r="D39" s="396" t="str">
        <f>A31</f>
        <v>HP Blockbusters 17</v>
      </c>
      <c r="E39" s="399"/>
      <c r="F39" s="409" t="str">
        <f>A16</f>
        <v>EP True Grit BR 16</v>
      </c>
      <c r="G39" s="409"/>
    </row>
    <row r="40" spans="1:12" ht="18" customHeight="1" x14ac:dyDescent="0.15">
      <c r="A40" s="3" t="s">
        <v>26</v>
      </c>
      <c r="B40" s="396" t="str">
        <f>A13</f>
        <v>E3VB 16 Orange</v>
      </c>
      <c r="C40" s="399"/>
      <c r="D40" s="396" t="str">
        <f>A29</f>
        <v>EP True Grit BR 16</v>
      </c>
      <c r="E40" s="399"/>
      <c r="F40" s="409" t="str">
        <f>A22</f>
        <v>HP Blockbusters 17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3:H43"/>
    <mergeCell ref="B39:C39"/>
    <mergeCell ref="D39:E39"/>
    <mergeCell ref="F39:G39"/>
    <mergeCell ref="B40:C40"/>
    <mergeCell ref="D40:E40"/>
    <mergeCell ref="F40:G40"/>
    <mergeCell ref="B38:C38"/>
    <mergeCell ref="D38:E38"/>
    <mergeCell ref="F38:G38"/>
    <mergeCell ref="I38:L38"/>
    <mergeCell ref="A42:H42"/>
    <mergeCell ref="B37:C37"/>
    <mergeCell ref="D37:E37"/>
    <mergeCell ref="F37:G37"/>
    <mergeCell ref="F34:G34"/>
    <mergeCell ref="I37:L37"/>
    <mergeCell ref="B36:C36"/>
    <mergeCell ref="D36:E36"/>
    <mergeCell ref="F36:G36"/>
    <mergeCell ref="B34:C34"/>
    <mergeCell ref="D34:E34"/>
    <mergeCell ref="I26:J26"/>
    <mergeCell ref="I34:L34"/>
    <mergeCell ref="B35:C35"/>
    <mergeCell ref="D35:E35"/>
    <mergeCell ref="F35:G35"/>
    <mergeCell ref="I35:L35"/>
    <mergeCell ref="B28:C28"/>
    <mergeCell ref="D28:E28"/>
    <mergeCell ref="F28:G28"/>
    <mergeCell ref="B30:C30"/>
    <mergeCell ref="K13:L15"/>
    <mergeCell ref="J16:J18"/>
    <mergeCell ref="K16:L18"/>
    <mergeCell ref="K19:L21"/>
    <mergeCell ref="A22:A24"/>
    <mergeCell ref="H22:I24"/>
    <mergeCell ref="J22:J24"/>
    <mergeCell ref="K22:L24"/>
    <mergeCell ref="A13:A15"/>
    <mergeCell ref="B13:C15"/>
    <mergeCell ref="B12:C12"/>
    <mergeCell ref="D12:E12"/>
    <mergeCell ref="F12:G12"/>
    <mergeCell ref="A1:M1"/>
    <mergeCell ref="A2:M2"/>
    <mergeCell ref="A7:H7"/>
    <mergeCell ref="H12:I12"/>
    <mergeCell ref="K12:L12"/>
    <mergeCell ref="B27:C27"/>
    <mergeCell ref="D27:E27"/>
    <mergeCell ref="F27:G27"/>
    <mergeCell ref="B26:D26"/>
    <mergeCell ref="F26:H26"/>
    <mergeCell ref="A16:A18"/>
    <mergeCell ref="D16:E18"/>
    <mergeCell ref="A19:A21"/>
    <mergeCell ref="J19:J21"/>
    <mergeCell ref="J13:J15"/>
    <mergeCell ref="B29:C29"/>
    <mergeCell ref="D29:E29"/>
    <mergeCell ref="F29:G29"/>
    <mergeCell ref="B31:C31"/>
    <mergeCell ref="D31:E31"/>
    <mergeCell ref="F31:G31"/>
    <mergeCell ref="B32:C32"/>
    <mergeCell ref="D32:E32"/>
    <mergeCell ref="F32:G32"/>
    <mergeCell ref="D30:E30"/>
    <mergeCell ref="F30:G30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M45"/>
  <sheetViews>
    <sheetView workbookViewId="0">
      <selection activeCell="D23" sqref="D23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47" t="str">
        <f>Pools!B20</f>
        <v>PM Pool - 2:30pm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Pools!B21</f>
        <v>VollE3 Ct. 3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28</v>
      </c>
      <c r="D9" s="11"/>
      <c r="E9" s="11"/>
      <c r="F9" s="11"/>
      <c r="G9" s="11"/>
    </row>
    <row r="10" spans="1:13" x14ac:dyDescent="0.15">
      <c r="A10" s="11" t="s">
        <v>23</v>
      </c>
      <c r="B10" s="13">
        <v>3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SF Storm 161 Thunderbolt</v>
      </c>
      <c r="C12" s="397"/>
      <c r="D12" s="396" t="str">
        <f>A16</f>
        <v>SC Precision 15 Red</v>
      </c>
      <c r="E12" s="399"/>
      <c r="F12" s="396" t="str">
        <f>A19</f>
        <v>ARVC 14N2 Adidas</v>
      </c>
      <c r="G12" s="399"/>
      <c r="H12" s="401" t="str">
        <f>A22</f>
        <v>E3VB 141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Pools!B23</f>
        <v>SF Storm 161 Thunderbolt</v>
      </c>
      <c r="B13" s="390"/>
      <c r="C13" s="391"/>
      <c r="D13" s="40"/>
      <c r="E13" s="40"/>
      <c r="F13" s="40"/>
      <c r="G13" s="40"/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/>
      <c r="G14" s="40"/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Pools!B24</f>
        <v>SC Precision 15 Red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/>
      <c r="I16" s="40"/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/>
      <c r="I17" s="40"/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Pools!B25</f>
        <v>ARVC 14N2 Adidas</v>
      </c>
      <c r="B19" s="42" t="str">
        <f>IF(G13&gt;0,G13," ")</f>
        <v xml:space="preserve"> </v>
      </c>
      <c r="C19" s="42" t="str">
        <f>IF(F13&gt;0,F13," ")</f>
        <v xml:space="preserve"> 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 t="str">
        <f>IF(G14&gt;0,G14," ")</f>
        <v xml:space="preserve"> </v>
      </c>
      <c r="C20" s="42" t="str">
        <f>IF(F14&gt;0,F14," ")</f>
        <v xml:space="preserve"> 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Pools!B26</f>
        <v>E3VB 141</v>
      </c>
      <c r="B22" s="42" t="str">
        <f>IF(I13&gt;0,I13," ")</f>
        <v xml:space="preserve"> </v>
      </c>
      <c r="C22" s="42" t="str">
        <f>IF(H13&gt;0,H13," ")</f>
        <v xml:space="preserve"> </v>
      </c>
      <c r="D22" s="42" t="str">
        <f>IF(I16&gt;0,I16," ")</f>
        <v xml:space="preserve"> </v>
      </c>
      <c r="E22" s="42" t="str">
        <f>IF(H16&gt;0,H16," ")</f>
        <v xml:space="preserve"> 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 t="str">
        <f>IF(I17&gt;0,I17," ")</f>
        <v xml:space="preserve"> </v>
      </c>
      <c r="E23" s="42" t="str">
        <f>IF(H17&gt;0,H17," ")</f>
        <v xml:space="preserve"> 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SF Storm 161 Thunderbolt</v>
      </c>
      <c r="B28" s="385"/>
      <c r="C28" s="386"/>
      <c r="D28" s="385"/>
      <c r="E28" s="386"/>
      <c r="F28" s="385"/>
      <c r="G28" s="386"/>
      <c r="H28" s="44"/>
      <c r="I28" s="45">
        <f>D13+D14+D15+F13+F14+F15+H13+H14+H15</f>
        <v>0</v>
      </c>
      <c r="J28" s="45">
        <f>E13+E14+E15+G13+G14+G15+I13+I14+I15</f>
        <v>0</v>
      </c>
      <c r="K28" s="45">
        <f>I28-J28</f>
        <v>0</v>
      </c>
    </row>
    <row r="29" spans="1:13" ht="24" customHeight="1" x14ac:dyDescent="0.15">
      <c r="A29" s="2" t="str">
        <f>A16</f>
        <v>SC Precision 15 Red</v>
      </c>
      <c r="B29" s="385"/>
      <c r="C29" s="386"/>
      <c r="D29" s="385"/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ARVC 14N2 Adidas</v>
      </c>
      <c r="B30" s="385"/>
      <c r="C30" s="386"/>
      <c r="D30" s="385"/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E3VB 141</v>
      </c>
      <c r="B31" s="385"/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0</v>
      </c>
      <c r="C32" s="384"/>
      <c r="D32" s="384">
        <f>SUM(D28:E31)</f>
        <v>0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SF Storm 161 Thunderbolt</v>
      </c>
      <c r="C35" s="399"/>
      <c r="D35" s="396" t="str">
        <f>A30</f>
        <v>ARVC 14N2 Adidas</v>
      </c>
      <c r="E35" s="399"/>
      <c r="F35" s="409" t="str">
        <f>A16</f>
        <v>SC Precision 15 Red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SC Precision 15 Red</v>
      </c>
      <c r="C36" s="399"/>
      <c r="D36" s="396" t="str">
        <f>A22</f>
        <v>E3VB 141</v>
      </c>
      <c r="E36" s="399"/>
      <c r="F36" s="409" t="str">
        <f>A13</f>
        <v>SF Storm 161 Thunderbolt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SF Storm 161 Thunderbolt</v>
      </c>
      <c r="C37" s="399"/>
      <c r="D37" s="396" t="str">
        <f>A31</f>
        <v>E3VB 141</v>
      </c>
      <c r="E37" s="399"/>
      <c r="F37" s="409" t="str">
        <f>A30</f>
        <v>ARVC 14N2 Adidas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SC Precision 15 Red</v>
      </c>
      <c r="C38" s="399"/>
      <c r="D38" s="396" t="str">
        <f>A30</f>
        <v>ARVC 14N2 Adidas</v>
      </c>
      <c r="E38" s="399"/>
      <c r="F38" s="409" t="str">
        <f>A28</f>
        <v>SF Storm 161 Thunderbolt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ARVC 14N2 Adidas</v>
      </c>
      <c r="C39" s="399"/>
      <c r="D39" s="396" t="str">
        <f>A31</f>
        <v>E3VB 141</v>
      </c>
      <c r="E39" s="399"/>
      <c r="F39" s="409" t="str">
        <f>A16</f>
        <v>SC Precision 15 Red</v>
      </c>
      <c r="G39" s="409"/>
    </row>
    <row r="40" spans="1:12" ht="18" customHeight="1" x14ac:dyDescent="0.15">
      <c r="A40" s="3" t="s">
        <v>26</v>
      </c>
      <c r="B40" s="396" t="str">
        <f>A13</f>
        <v>SF Storm 161 Thunderbolt</v>
      </c>
      <c r="C40" s="399"/>
      <c r="D40" s="396" t="str">
        <f>A29</f>
        <v>SC Precision 15 Red</v>
      </c>
      <c r="E40" s="399"/>
      <c r="F40" s="409" t="str">
        <f>A22</f>
        <v>E3VB 141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45"/>
  <sheetViews>
    <sheetView workbookViewId="0">
      <selection activeCell="A25" sqref="A25"/>
    </sheetView>
  </sheetViews>
  <sheetFormatPr baseColWidth="10" defaultRowHeight="13" x14ac:dyDescent="0.15"/>
  <cols>
    <col min="1" max="1" width="38.6640625" bestFit="1" customWidth="1"/>
    <col min="2" max="9" width="15.6640625" customWidth="1"/>
    <col min="10" max="10" width="22.6640625" customWidth="1"/>
    <col min="11" max="256" width="8.83203125" customWidth="1"/>
  </cols>
  <sheetData>
    <row r="1" spans="1:13" ht="18" x14ac:dyDescent="0.2">
      <c r="A1" s="344" t="str">
        <f>Pools!A1</f>
        <v>Presidente Picante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</row>
    <row r="3" spans="1:13" ht="14" x14ac:dyDescent="0.15">
      <c r="A3" s="31"/>
      <c r="B3" s="330" t="str">
        <f>Pools!C20</f>
        <v>AM Pool - 8:00am Start</v>
      </c>
      <c r="C3" s="37"/>
      <c r="D3" s="31"/>
      <c r="E3" s="31"/>
      <c r="F3" s="31"/>
      <c r="G3" s="31"/>
    </row>
    <row r="4" spans="1:13" s="27" customFormat="1" ht="14" x14ac:dyDescent="0.15">
      <c r="A4" s="38" t="s">
        <v>4</v>
      </c>
      <c r="B4" s="27" t="str">
        <f>Pools!C21</f>
        <v>VollE3 Ct. 2</v>
      </c>
    </row>
    <row r="5" spans="1:13" s="27" customFormat="1" ht="14" x14ac:dyDescent="0.15">
      <c r="A5" s="38" t="s">
        <v>5</v>
      </c>
      <c r="B5" s="27" t="str">
        <f>Pools!A19</f>
        <v>Division II</v>
      </c>
    </row>
    <row r="7" spans="1:13" s="7" customFormat="1" ht="14" x14ac:dyDescent="0.15">
      <c r="A7" s="400" t="s">
        <v>107</v>
      </c>
      <c r="B7" s="400"/>
      <c r="C7" s="400"/>
      <c r="D7" s="400"/>
      <c r="E7" s="400"/>
      <c r="F7" s="400"/>
      <c r="G7" s="400"/>
      <c r="H7" s="400"/>
      <c r="I7" s="39"/>
      <c r="J7" s="39"/>
      <c r="K7" s="39"/>
      <c r="L7" s="39"/>
      <c r="M7" s="39"/>
    </row>
    <row r="9" spans="1:13" x14ac:dyDescent="0.15">
      <c r="A9" s="11" t="s">
        <v>22</v>
      </c>
      <c r="B9" s="28" t="s">
        <v>29</v>
      </c>
      <c r="D9" s="11"/>
      <c r="E9" s="11"/>
      <c r="F9" s="11"/>
      <c r="G9" s="11"/>
    </row>
    <row r="10" spans="1:13" x14ac:dyDescent="0.15">
      <c r="A10" s="11" t="s">
        <v>23</v>
      </c>
      <c r="B10" s="13">
        <v>2</v>
      </c>
      <c r="C10" s="13"/>
      <c r="D10" s="11"/>
      <c r="E10" s="11"/>
      <c r="F10" s="11"/>
      <c r="G10" s="11"/>
    </row>
    <row r="12" spans="1:13" s="1" customFormat="1" x14ac:dyDescent="0.15">
      <c r="A12" s="3" t="s">
        <v>6</v>
      </c>
      <c r="B12" s="396" t="str">
        <f>A13</f>
        <v>ARVC 15N2 Adidas</v>
      </c>
      <c r="C12" s="397"/>
      <c r="D12" s="396" t="str">
        <f>A16</f>
        <v>Pagosa Peaks 17</v>
      </c>
      <c r="E12" s="399"/>
      <c r="F12" s="396" t="str">
        <f>A19</f>
        <v>NEVBC 18 White</v>
      </c>
      <c r="G12" s="399"/>
      <c r="H12" s="401" t="str">
        <f>A22</f>
        <v>FCVBC 15 Tani</v>
      </c>
      <c r="I12" s="399"/>
      <c r="J12" s="3" t="s">
        <v>7</v>
      </c>
      <c r="K12" s="396" t="s">
        <v>8</v>
      </c>
      <c r="L12" s="399"/>
    </row>
    <row r="13" spans="1:13" s="41" customFormat="1" ht="24" customHeight="1" x14ac:dyDescent="0.2">
      <c r="A13" s="387" t="str">
        <f>Pools!C23</f>
        <v>ARVC 15N2 Adidas</v>
      </c>
      <c r="B13" s="390"/>
      <c r="C13" s="391"/>
      <c r="D13" s="40"/>
      <c r="E13" s="40"/>
      <c r="F13" s="40">
        <v>25</v>
      </c>
      <c r="G13" s="40">
        <v>19</v>
      </c>
      <c r="H13" s="40"/>
      <c r="I13" s="40"/>
      <c r="J13" s="387">
        <v>1</v>
      </c>
      <c r="K13" s="402"/>
      <c r="L13" s="403"/>
    </row>
    <row r="14" spans="1:13" s="41" customFormat="1" ht="24" customHeight="1" x14ac:dyDescent="0.2">
      <c r="A14" s="388"/>
      <c r="B14" s="392"/>
      <c r="C14" s="393"/>
      <c r="D14" s="40"/>
      <c r="E14" s="40"/>
      <c r="F14" s="40">
        <v>25</v>
      </c>
      <c r="G14" s="40">
        <v>16</v>
      </c>
      <c r="H14" s="40"/>
      <c r="I14" s="40"/>
      <c r="J14" s="388"/>
      <c r="K14" s="404"/>
      <c r="L14" s="405"/>
    </row>
    <row r="15" spans="1:13" s="41" customFormat="1" ht="24" customHeight="1" x14ac:dyDescent="0.2">
      <c r="A15" s="389"/>
      <c r="B15" s="394"/>
      <c r="C15" s="395"/>
      <c r="D15" s="40"/>
      <c r="E15" s="40"/>
      <c r="F15" s="40"/>
      <c r="G15" s="40"/>
      <c r="H15" s="40"/>
      <c r="I15" s="40"/>
      <c r="J15" s="389"/>
      <c r="K15" s="406"/>
      <c r="L15" s="407"/>
    </row>
    <row r="16" spans="1:13" s="41" customFormat="1" ht="24" customHeight="1" x14ac:dyDescent="0.2">
      <c r="A16" s="387" t="str">
        <f>Pools!C24</f>
        <v>Pagosa Peaks 17</v>
      </c>
      <c r="B16" s="42" t="str">
        <f>IF(E13&gt;0,E13," ")</f>
        <v xml:space="preserve"> </v>
      </c>
      <c r="C16" s="42" t="str">
        <f>IF(D13&gt;0,D13," ")</f>
        <v xml:space="preserve"> </v>
      </c>
      <c r="D16" s="390"/>
      <c r="E16" s="391"/>
      <c r="F16" s="40"/>
      <c r="G16" s="40"/>
      <c r="H16" s="40">
        <v>18</v>
      </c>
      <c r="I16" s="40">
        <v>25</v>
      </c>
      <c r="J16" s="387">
        <v>2</v>
      </c>
      <c r="K16" s="402"/>
      <c r="L16" s="403"/>
    </row>
    <row r="17" spans="1:13" s="41" customFormat="1" ht="24" customHeight="1" x14ac:dyDescent="0.2">
      <c r="A17" s="388"/>
      <c r="B17" s="42" t="str">
        <f>IF(E14&gt;0,E14," ")</f>
        <v xml:space="preserve"> </v>
      </c>
      <c r="C17" s="42" t="str">
        <f>IF(D14&gt;0,D14," ")</f>
        <v xml:space="preserve"> </v>
      </c>
      <c r="D17" s="392"/>
      <c r="E17" s="393"/>
      <c r="F17" s="40"/>
      <c r="G17" s="40"/>
      <c r="H17" s="40">
        <v>15</v>
      </c>
      <c r="I17" s="40">
        <v>25</v>
      </c>
      <c r="J17" s="388"/>
      <c r="K17" s="404"/>
      <c r="L17" s="405"/>
    </row>
    <row r="18" spans="1:13" s="41" customFormat="1" ht="24" customHeight="1" x14ac:dyDescent="0.2">
      <c r="A18" s="389"/>
      <c r="B18" s="42" t="str">
        <f>IF(E15&gt;0,E15," ")</f>
        <v xml:space="preserve"> </v>
      </c>
      <c r="C18" s="42" t="str">
        <f>IF(D15&gt;0,D15," ")</f>
        <v xml:space="preserve"> </v>
      </c>
      <c r="D18" s="394"/>
      <c r="E18" s="395"/>
      <c r="F18" s="40"/>
      <c r="G18" s="40"/>
      <c r="H18" s="40"/>
      <c r="I18" s="40"/>
      <c r="J18" s="389"/>
      <c r="K18" s="406"/>
      <c r="L18" s="407"/>
    </row>
    <row r="19" spans="1:13" s="41" customFormat="1" ht="24" customHeight="1" x14ac:dyDescent="0.2">
      <c r="A19" s="387" t="str">
        <f>Pools!C25</f>
        <v>NEVBC 18 White</v>
      </c>
      <c r="B19" s="42">
        <f>IF(G13&gt;0,G13," ")</f>
        <v>19</v>
      </c>
      <c r="C19" s="42">
        <f>IF(F13&gt;0,F13," ")</f>
        <v>25</v>
      </c>
      <c r="D19" s="42" t="str">
        <f>IF(G16&gt;0,G16," ")</f>
        <v xml:space="preserve"> </v>
      </c>
      <c r="E19" s="42" t="str">
        <f>IF(F16&gt;0,F16," ")</f>
        <v xml:space="preserve"> </v>
      </c>
      <c r="F19" s="43"/>
      <c r="G19" s="43"/>
      <c r="H19" s="40"/>
      <c r="I19" s="40"/>
      <c r="J19" s="387">
        <v>3</v>
      </c>
      <c r="K19" s="402"/>
      <c r="L19" s="403"/>
    </row>
    <row r="20" spans="1:13" s="41" customFormat="1" ht="24" customHeight="1" x14ac:dyDescent="0.2">
      <c r="A20" s="388"/>
      <c r="B20" s="42">
        <f>IF(G14&gt;0,G14," ")</f>
        <v>16</v>
      </c>
      <c r="C20" s="42">
        <f>IF(F14&gt;0,F14," ")</f>
        <v>25</v>
      </c>
      <c r="D20" s="42" t="str">
        <f>IF(G17&gt;0,G17," ")</f>
        <v xml:space="preserve"> </v>
      </c>
      <c r="E20" s="42" t="str">
        <f>IF(F17&gt;0,F17," ")</f>
        <v xml:space="preserve"> </v>
      </c>
      <c r="F20" s="43"/>
      <c r="G20" s="43"/>
      <c r="H20" s="40"/>
      <c r="I20" s="40"/>
      <c r="J20" s="388"/>
      <c r="K20" s="404"/>
      <c r="L20" s="405"/>
    </row>
    <row r="21" spans="1:13" s="41" customFormat="1" ht="24" customHeight="1" x14ac:dyDescent="0.2">
      <c r="A21" s="389"/>
      <c r="B21" s="42" t="str">
        <f>IF(G15&gt;0,G15," ")</f>
        <v xml:space="preserve"> </v>
      </c>
      <c r="C21" s="42" t="str">
        <f>IF(F15&gt;0,F15," ")</f>
        <v xml:space="preserve"> </v>
      </c>
      <c r="D21" s="42" t="str">
        <f>IF(G18&gt;0,G18," ")</f>
        <v xml:space="preserve"> </v>
      </c>
      <c r="E21" s="42" t="str">
        <f>IF(F18&gt;0,F18," ")</f>
        <v xml:space="preserve"> </v>
      </c>
      <c r="F21" s="43"/>
      <c r="G21" s="43"/>
      <c r="H21" s="40"/>
      <c r="I21" s="40"/>
      <c r="J21" s="389"/>
      <c r="K21" s="406"/>
      <c r="L21" s="407"/>
    </row>
    <row r="22" spans="1:13" s="41" customFormat="1" ht="24" customHeight="1" x14ac:dyDescent="0.2">
      <c r="A22" s="387" t="str">
        <f>Pools!C26</f>
        <v>FCVBC 15 Tani</v>
      </c>
      <c r="B22" s="42" t="str">
        <f>IF(I13&gt;0,I13," ")</f>
        <v xml:space="preserve"> </v>
      </c>
      <c r="C22" s="42" t="str">
        <f>IF(H13&gt;0,H13," ")</f>
        <v xml:space="preserve"> </v>
      </c>
      <c r="D22" s="42">
        <f>IF(I16&gt;0,I16," ")</f>
        <v>25</v>
      </c>
      <c r="E22" s="42">
        <f>IF(H16&gt;0,H16," ")</f>
        <v>18</v>
      </c>
      <c r="F22" s="42" t="str">
        <f>IF(I19&gt;0,I19," ")</f>
        <v xml:space="preserve"> </v>
      </c>
      <c r="G22" s="42" t="str">
        <f>IF(H19&gt;0,H19," ")</f>
        <v xml:space="preserve"> </v>
      </c>
      <c r="H22" s="390"/>
      <c r="I22" s="391"/>
      <c r="J22" s="387">
        <v>4</v>
      </c>
      <c r="K22" s="402"/>
      <c r="L22" s="403"/>
    </row>
    <row r="23" spans="1:13" s="41" customFormat="1" ht="24" customHeight="1" x14ac:dyDescent="0.2">
      <c r="A23" s="388"/>
      <c r="B23" s="42" t="str">
        <f>IF(I14&gt;0,I14," ")</f>
        <v xml:space="preserve"> </v>
      </c>
      <c r="C23" s="42" t="str">
        <f>IF(H14&gt;0,H14," ")</f>
        <v xml:space="preserve"> </v>
      </c>
      <c r="D23" s="42">
        <f>IF(I17&gt;0,I17," ")</f>
        <v>25</v>
      </c>
      <c r="E23" s="42">
        <f>IF(H17&gt;0,H17," ")</f>
        <v>15</v>
      </c>
      <c r="F23" s="42" t="str">
        <f>IF(I20&gt;0,I20," ")</f>
        <v xml:space="preserve"> </v>
      </c>
      <c r="G23" s="42" t="str">
        <f>IF(H20&gt;0,H20," ")</f>
        <v xml:space="preserve"> </v>
      </c>
      <c r="H23" s="392"/>
      <c r="I23" s="393"/>
      <c r="J23" s="388"/>
      <c r="K23" s="404"/>
      <c r="L23" s="405"/>
    </row>
    <row r="24" spans="1:13" s="41" customFormat="1" ht="24" customHeight="1" x14ac:dyDescent="0.2">
      <c r="A24" s="389"/>
      <c r="B24" s="42" t="str">
        <f>IF(I15&gt;0,I15," ")</f>
        <v xml:space="preserve"> </v>
      </c>
      <c r="C24" s="42" t="str">
        <f>IF(H15&gt;0,H15," ")</f>
        <v xml:space="preserve"> </v>
      </c>
      <c r="D24" s="42" t="str">
        <f>IF(I18&gt;0,I18," ")</f>
        <v xml:space="preserve"> </v>
      </c>
      <c r="E24" s="42" t="str">
        <f>IF(H18&gt;0,H18," ")</f>
        <v xml:space="preserve"> </v>
      </c>
      <c r="F24" s="42" t="str">
        <f>IF(I21&gt;0,I21," ")</f>
        <v xml:space="preserve"> </v>
      </c>
      <c r="G24" s="42" t="str">
        <f>IF(H21&gt;0,H21," ")</f>
        <v xml:space="preserve"> </v>
      </c>
      <c r="H24" s="394"/>
      <c r="I24" s="395"/>
      <c r="J24" s="389"/>
      <c r="K24" s="406"/>
      <c r="L24" s="407"/>
    </row>
    <row r="25" spans="1:13" s="41" customFormat="1" ht="40.5" customHeight="1" x14ac:dyDescent="0.2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15">
      <c r="B26" s="398" t="s">
        <v>9</v>
      </c>
      <c r="C26" s="398"/>
      <c r="D26" s="398"/>
      <c r="E26" s="36"/>
      <c r="F26" s="398" t="s">
        <v>10</v>
      </c>
      <c r="G26" s="398"/>
      <c r="H26" s="398"/>
      <c r="I26" s="398" t="s">
        <v>11</v>
      </c>
      <c r="J26" s="398"/>
    </row>
    <row r="27" spans="1:13" x14ac:dyDescent="0.15">
      <c r="A27" s="1"/>
      <c r="B27" s="396" t="s">
        <v>12</v>
      </c>
      <c r="C27" s="397"/>
      <c r="D27" s="397" t="s">
        <v>13</v>
      </c>
      <c r="E27" s="397"/>
      <c r="F27" s="397" t="s">
        <v>12</v>
      </c>
      <c r="G27" s="397"/>
      <c r="H27" s="9" t="s">
        <v>13</v>
      </c>
      <c r="I27" s="9" t="s">
        <v>14</v>
      </c>
      <c r="J27" s="9" t="s">
        <v>15</v>
      </c>
      <c r="K27" s="10" t="s">
        <v>16</v>
      </c>
    </row>
    <row r="28" spans="1:13" s="1" customFormat="1" ht="24" customHeight="1" x14ac:dyDescent="0.15">
      <c r="A28" s="2" t="str">
        <f>A13</f>
        <v>ARVC 15N2 Adidas</v>
      </c>
      <c r="B28" s="385">
        <v>2</v>
      </c>
      <c r="C28" s="386"/>
      <c r="D28" s="385"/>
      <c r="E28" s="386"/>
      <c r="F28" s="385"/>
      <c r="G28" s="386"/>
      <c r="H28" s="44"/>
      <c r="I28" s="45">
        <f>D13+D14+D15+F13+F14+F15+H13+H14+H15</f>
        <v>50</v>
      </c>
      <c r="J28" s="45">
        <f>E13+E14+E15+G13+G14+G15+I13+I14+I15</f>
        <v>35</v>
      </c>
      <c r="K28" s="45">
        <f>I28-J28</f>
        <v>15</v>
      </c>
    </row>
    <row r="29" spans="1:13" ht="24" customHeight="1" x14ac:dyDescent="0.15">
      <c r="A29" s="2" t="str">
        <f>A16</f>
        <v>Pagosa Peaks 17</v>
      </c>
      <c r="B29" s="385"/>
      <c r="C29" s="386"/>
      <c r="D29" s="385">
        <v>2</v>
      </c>
      <c r="E29" s="386"/>
      <c r="F29" s="385"/>
      <c r="G29" s="386"/>
      <c r="H29" s="44"/>
      <c r="I29" s="45" t="e">
        <f>B16+B17+B18+F16+F17+F18+H16+H17+H18</f>
        <v>#VALUE!</v>
      </c>
      <c r="J29" s="45" t="e">
        <f>C16+C17+C18+G16+G17+G18+I16+I17+I18</f>
        <v>#VALUE!</v>
      </c>
      <c r="K29" s="45" t="e">
        <f>I29-J29</f>
        <v>#VALUE!</v>
      </c>
    </row>
    <row r="30" spans="1:13" ht="24" customHeight="1" x14ac:dyDescent="0.15">
      <c r="A30" s="2" t="str">
        <f>A19</f>
        <v>NEVBC 18 White</v>
      </c>
      <c r="B30" s="385"/>
      <c r="C30" s="386"/>
      <c r="D30" s="385">
        <v>2</v>
      </c>
      <c r="E30" s="386"/>
      <c r="F30" s="385"/>
      <c r="G30" s="386"/>
      <c r="H30" s="44"/>
      <c r="I30" s="45" t="e">
        <f>B19+B20+B21+D19+D20+D21+H19+H20+H21</f>
        <v>#VALUE!</v>
      </c>
      <c r="J30" s="45" t="e">
        <f>C19+C20+C21+E19+E20+E21+I19+I20+I21</f>
        <v>#VALUE!</v>
      </c>
      <c r="K30" s="45" t="e">
        <f>I30-J30</f>
        <v>#VALUE!</v>
      </c>
    </row>
    <row r="31" spans="1:13" ht="24" customHeight="1" x14ac:dyDescent="0.15">
      <c r="A31" s="2" t="str">
        <f>A22</f>
        <v>FCVBC 15 Tani</v>
      </c>
      <c r="B31" s="385">
        <v>2</v>
      </c>
      <c r="C31" s="386"/>
      <c r="D31" s="385"/>
      <c r="E31" s="386"/>
      <c r="F31" s="385"/>
      <c r="G31" s="386"/>
      <c r="H31" s="44"/>
      <c r="I31" s="45" t="e">
        <f>B22+B23+B24+D22+D23+D24+F22+F23+F24</f>
        <v>#VALUE!</v>
      </c>
      <c r="J31" s="45" t="e">
        <f>C22+C23+C24+E22+E23+E24+G22+G23+G24</f>
        <v>#VALUE!</v>
      </c>
      <c r="K31" s="45" t="e">
        <f>I31-J31</f>
        <v>#VALUE!</v>
      </c>
    </row>
    <row r="32" spans="1:13" x14ac:dyDescent="0.15">
      <c r="A32" s="8"/>
      <c r="B32" s="384">
        <f>SUM(B28:C31)</f>
        <v>4</v>
      </c>
      <c r="C32" s="384"/>
      <c r="D32" s="384">
        <f>SUM(D28:E31)</f>
        <v>4</v>
      </c>
      <c r="E32" s="384"/>
      <c r="F32" s="384">
        <f>SUM(F28:G31)</f>
        <v>0</v>
      </c>
      <c r="G32" s="384"/>
      <c r="H32" s="46">
        <f>SUM(H28:H31)</f>
        <v>0</v>
      </c>
      <c r="I32" s="46" t="e">
        <f>SUM(I28:I31)</f>
        <v>#VALUE!</v>
      </c>
      <c r="J32" s="46" t="e">
        <f>SUM(J28:J31)</f>
        <v>#VALUE!</v>
      </c>
      <c r="K32" s="46" t="e">
        <f>SUM(K28:K31)</f>
        <v>#VALUE!</v>
      </c>
    </row>
    <row r="33" spans="1:12" ht="24" customHeight="1" x14ac:dyDescent="0.15"/>
    <row r="34" spans="1:12" ht="24" customHeight="1" x14ac:dyDescent="0.15">
      <c r="A34" s="3"/>
      <c r="B34" s="396" t="s">
        <v>17</v>
      </c>
      <c r="C34" s="399"/>
      <c r="D34" s="396" t="s">
        <v>17</v>
      </c>
      <c r="E34" s="399"/>
      <c r="F34" s="409" t="s">
        <v>18</v>
      </c>
      <c r="G34" s="409"/>
      <c r="I34" s="408" t="s">
        <v>108</v>
      </c>
      <c r="J34" s="408"/>
      <c r="K34" s="408"/>
      <c r="L34" s="408"/>
    </row>
    <row r="35" spans="1:12" ht="18" customHeight="1" x14ac:dyDescent="0.15">
      <c r="A35" s="3" t="s">
        <v>19</v>
      </c>
      <c r="B35" s="396" t="str">
        <f>A28</f>
        <v>ARVC 15N2 Adidas</v>
      </c>
      <c r="C35" s="399"/>
      <c r="D35" s="396" t="str">
        <f>A30</f>
        <v>NEVBC 18 White</v>
      </c>
      <c r="E35" s="399"/>
      <c r="F35" s="409" t="str">
        <f>A16</f>
        <v>Pagosa Peaks 17</v>
      </c>
      <c r="G35" s="409"/>
      <c r="I35" s="408" t="s">
        <v>112</v>
      </c>
      <c r="J35" s="408"/>
      <c r="K35" s="408"/>
      <c r="L35" s="408"/>
    </row>
    <row r="36" spans="1:12" ht="18" customHeight="1" x14ac:dyDescent="0.15">
      <c r="A36" s="3" t="s">
        <v>20</v>
      </c>
      <c r="B36" s="396" t="str">
        <f>A16</f>
        <v>Pagosa Peaks 17</v>
      </c>
      <c r="C36" s="399"/>
      <c r="D36" s="396" t="str">
        <f>A22</f>
        <v>FCVBC 15 Tani</v>
      </c>
      <c r="E36" s="399"/>
      <c r="F36" s="409" t="str">
        <f>A13</f>
        <v>ARVC 15N2 Adidas</v>
      </c>
      <c r="G36" s="409"/>
      <c r="I36" s="18"/>
      <c r="J36" s="18"/>
      <c r="K36" s="18"/>
      <c r="L36" s="18"/>
    </row>
    <row r="37" spans="1:12" ht="18" customHeight="1" x14ac:dyDescent="0.15">
      <c r="A37" s="3" t="s">
        <v>21</v>
      </c>
      <c r="B37" s="396" t="str">
        <f>A28</f>
        <v>ARVC 15N2 Adidas</v>
      </c>
      <c r="C37" s="399"/>
      <c r="D37" s="396" t="str">
        <f>A31</f>
        <v>FCVBC 15 Tani</v>
      </c>
      <c r="E37" s="399"/>
      <c r="F37" s="409" t="str">
        <f>A30</f>
        <v>NEVBC 18 White</v>
      </c>
      <c r="G37" s="409"/>
      <c r="I37" s="408" t="s">
        <v>109</v>
      </c>
      <c r="J37" s="408"/>
      <c r="K37" s="408"/>
      <c r="L37" s="408"/>
    </row>
    <row r="38" spans="1:12" ht="18" customHeight="1" x14ac:dyDescent="0.15">
      <c r="A38" s="3" t="s">
        <v>24</v>
      </c>
      <c r="B38" s="396" t="str">
        <f>A29</f>
        <v>Pagosa Peaks 17</v>
      </c>
      <c r="C38" s="399"/>
      <c r="D38" s="396" t="str">
        <f>A30</f>
        <v>NEVBC 18 White</v>
      </c>
      <c r="E38" s="399"/>
      <c r="F38" s="409" t="str">
        <f>A28</f>
        <v>ARVC 15N2 Adidas</v>
      </c>
      <c r="G38" s="409"/>
      <c r="I38" s="408" t="s">
        <v>113</v>
      </c>
      <c r="J38" s="408"/>
      <c r="K38" s="408"/>
      <c r="L38" s="408"/>
    </row>
    <row r="39" spans="1:12" ht="18" customHeight="1" x14ac:dyDescent="0.15">
      <c r="A39" s="3" t="s">
        <v>25</v>
      </c>
      <c r="B39" s="396" t="str">
        <f>A30</f>
        <v>NEVBC 18 White</v>
      </c>
      <c r="C39" s="399"/>
      <c r="D39" s="396" t="str">
        <f>A31</f>
        <v>FCVBC 15 Tani</v>
      </c>
      <c r="E39" s="399"/>
      <c r="F39" s="409" t="str">
        <f>A16</f>
        <v>Pagosa Peaks 17</v>
      </c>
      <c r="G39" s="409"/>
    </row>
    <row r="40" spans="1:12" ht="18" customHeight="1" x14ac:dyDescent="0.15">
      <c r="A40" s="3" t="s">
        <v>26</v>
      </c>
      <c r="B40" s="396" t="str">
        <f>A13</f>
        <v>ARVC 15N2 Adidas</v>
      </c>
      <c r="C40" s="399"/>
      <c r="D40" s="396" t="str">
        <f>A29</f>
        <v>Pagosa Peaks 17</v>
      </c>
      <c r="E40" s="399"/>
      <c r="F40" s="409" t="str">
        <f>A22</f>
        <v>FCVBC 15 Tani</v>
      </c>
      <c r="G40" s="409"/>
    </row>
    <row r="41" spans="1:12" ht="18" customHeight="1" x14ac:dyDescent="0.15">
      <c r="H41" s="8"/>
      <c r="I41" s="8"/>
    </row>
    <row r="42" spans="1:12" ht="18" customHeight="1" x14ac:dyDescent="0.15">
      <c r="A42" s="410"/>
      <c r="B42" s="410"/>
      <c r="C42" s="410"/>
      <c r="D42" s="410"/>
      <c r="E42" s="410"/>
      <c r="F42" s="410"/>
      <c r="G42" s="410"/>
      <c r="H42" s="410"/>
      <c r="I42" s="12"/>
    </row>
    <row r="43" spans="1:12" ht="18" customHeight="1" x14ac:dyDescent="0.2">
      <c r="A43" s="351" t="s">
        <v>121</v>
      </c>
      <c r="B43" s="351"/>
      <c r="C43" s="351"/>
      <c r="D43" s="351"/>
      <c r="E43" s="351"/>
      <c r="F43" s="351"/>
      <c r="G43" s="351"/>
      <c r="H43" s="351"/>
      <c r="I43" s="29"/>
    </row>
    <row r="44" spans="1:12" ht="18" customHeight="1" x14ac:dyDescent="0.15"/>
    <row r="45" spans="1:12" ht="18" customHeight="1" x14ac:dyDescent="0.15"/>
  </sheetData>
  <mergeCells count="71">
    <mergeCell ref="A42:H42"/>
    <mergeCell ref="A43:H43"/>
    <mergeCell ref="B39:C39"/>
    <mergeCell ref="D39:E39"/>
    <mergeCell ref="F39:G39"/>
    <mergeCell ref="B40:C40"/>
    <mergeCell ref="D40:E40"/>
    <mergeCell ref="F40:G40"/>
    <mergeCell ref="I37:L37"/>
    <mergeCell ref="B38:C38"/>
    <mergeCell ref="D38:E38"/>
    <mergeCell ref="F38:G38"/>
    <mergeCell ref="I38:L38"/>
    <mergeCell ref="B36:C36"/>
    <mergeCell ref="D36:E36"/>
    <mergeCell ref="F36:G36"/>
    <mergeCell ref="B37:C37"/>
    <mergeCell ref="D37:E37"/>
    <mergeCell ref="F37:G37"/>
    <mergeCell ref="I34:L34"/>
    <mergeCell ref="B35:C35"/>
    <mergeCell ref="D35:E35"/>
    <mergeCell ref="F35:G35"/>
    <mergeCell ref="I35:L35"/>
    <mergeCell ref="B32:C32"/>
    <mergeCell ref="D32:E32"/>
    <mergeCell ref="F32:G32"/>
    <mergeCell ref="B34:C34"/>
    <mergeCell ref="D34:E34"/>
    <mergeCell ref="F34:G34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D26"/>
    <mergeCell ref="F26:H26"/>
    <mergeCell ref="I26:J26"/>
    <mergeCell ref="B27:C27"/>
    <mergeCell ref="D27:E27"/>
    <mergeCell ref="F27:G27"/>
    <mergeCell ref="A19:A21"/>
    <mergeCell ref="J19:J21"/>
    <mergeCell ref="K19:L21"/>
    <mergeCell ref="A22:A24"/>
    <mergeCell ref="H22:I24"/>
    <mergeCell ref="J22:J24"/>
    <mergeCell ref="K22:L24"/>
    <mergeCell ref="A13:A15"/>
    <mergeCell ref="B13:C15"/>
    <mergeCell ref="J13:J15"/>
    <mergeCell ref="K13:L15"/>
    <mergeCell ref="A16:A18"/>
    <mergeCell ref="D16:E18"/>
    <mergeCell ref="J16:J18"/>
    <mergeCell ref="K16:L18"/>
    <mergeCell ref="A1:M1"/>
    <mergeCell ref="A2:M2"/>
    <mergeCell ref="A7:H7"/>
    <mergeCell ref="B12:C12"/>
    <mergeCell ref="D12:E12"/>
    <mergeCell ref="F12:G12"/>
    <mergeCell ref="H12:I12"/>
    <mergeCell ref="K12:L12"/>
  </mergeCells>
  <printOptions horizontalCentered="1" verticalCentered="1"/>
  <pageMargins left="0.2" right="0.23" top="0.17" bottom="0.2" header="0.17" footer="0.2"/>
  <pageSetup scale="6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63"/>
  <sheetViews>
    <sheetView topLeftCell="A23" workbookViewId="0">
      <selection activeCell="A32" sqref="A32"/>
    </sheetView>
  </sheetViews>
  <sheetFormatPr baseColWidth="10" defaultRowHeight="13" x14ac:dyDescent="0.15"/>
  <cols>
    <col min="1" max="1" width="20.6640625" customWidth="1"/>
    <col min="2" max="6" width="26.6640625" customWidth="1"/>
    <col min="7" max="7" width="20.6640625" customWidth="1"/>
    <col min="8" max="256" width="8.832031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43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48" t="s">
        <v>263</v>
      </c>
      <c r="D7" s="178" t="s">
        <v>42</v>
      </c>
      <c r="E7" s="48" t="s">
        <v>265</v>
      </c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7" customHeight="1" x14ac:dyDescent="0.15">
      <c r="C10" s="1"/>
      <c r="E10" s="1"/>
    </row>
    <row r="11" spans="1:7" ht="27" customHeight="1" x14ac:dyDescent="0.15">
      <c r="C11" s="1"/>
      <c r="E11" s="1"/>
    </row>
    <row r="12" spans="1:7" ht="24" customHeight="1" thickBot="1" x14ac:dyDescent="0.2">
      <c r="A12" s="181"/>
      <c r="B12" s="181"/>
      <c r="C12" s="182"/>
      <c r="D12" s="183"/>
      <c r="E12" s="184" t="s">
        <v>31</v>
      </c>
      <c r="F12" s="27"/>
      <c r="G12" s="27"/>
    </row>
    <row r="13" spans="1:7" s="27" customFormat="1" ht="24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24" customHeight="1" x14ac:dyDescent="0.15">
      <c r="A14" s="187"/>
      <c r="B14" s="187"/>
      <c r="C14" s="188"/>
      <c r="D14" s="189"/>
      <c r="E14" s="186"/>
    </row>
    <row r="15" spans="1:7" s="27" customFormat="1" ht="24" customHeight="1" x14ac:dyDescent="0.15">
      <c r="A15" s="187"/>
      <c r="B15" s="187"/>
      <c r="C15" s="188"/>
      <c r="D15" s="189"/>
      <c r="E15" s="186"/>
    </row>
    <row r="16" spans="1:7" s="27" customFormat="1" ht="24" customHeight="1" x14ac:dyDescent="0.15">
      <c r="A16" s="183"/>
      <c r="B16" s="183"/>
      <c r="C16" s="190"/>
      <c r="D16" s="189"/>
      <c r="E16" s="186"/>
    </row>
    <row r="17" spans="1:7" s="27" customFormat="1" ht="24" customHeight="1" x14ac:dyDescent="0.15">
      <c r="A17" s="181"/>
      <c r="B17" s="181"/>
      <c r="C17" s="89" t="s">
        <v>255</v>
      </c>
      <c r="D17" s="181"/>
      <c r="E17" s="101" t="s">
        <v>135</v>
      </c>
    </row>
    <row r="18" spans="1:7" s="27" customFormat="1" ht="24" customHeight="1" thickBot="1" x14ac:dyDescent="0.2">
      <c r="A18" s="181"/>
      <c r="B18" s="191"/>
      <c r="C18" s="93" t="str">
        <f>E42</f>
        <v>VollE3 Ct. 3</v>
      </c>
      <c r="D18" s="181"/>
      <c r="E18" s="105" t="str">
        <f>C7</f>
        <v>VollE3 Ct. 1</v>
      </c>
      <c r="F18" s="325"/>
    </row>
    <row r="19" spans="1:7" s="27" customFormat="1" ht="24" customHeight="1" x14ac:dyDescent="0.15">
      <c r="B19" s="192"/>
      <c r="C19" s="193" t="s">
        <v>217</v>
      </c>
      <c r="E19" s="326" t="s">
        <v>269</v>
      </c>
      <c r="F19" s="194"/>
    </row>
    <row r="20" spans="1:7" s="27" customFormat="1" ht="24" customHeight="1" x14ac:dyDescent="0.15">
      <c r="B20" s="195"/>
      <c r="C20" s="188"/>
      <c r="E20" s="186"/>
      <c r="F20" s="194"/>
    </row>
    <row r="21" spans="1:7" s="27" customFormat="1" ht="24" customHeight="1" thickBot="1" x14ac:dyDescent="0.2">
      <c r="B21" s="195"/>
      <c r="C21" s="188"/>
      <c r="D21" s="82" t="s">
        <v>33</v>
      </c>
      <c r="E21" s="186"/>
      <c r="F21" s="194"/>
    </row>
    <row r="22" spans="1:7" s="27" customFormat="1" ht="24" customHeight="1" x14ac:dyDescent="0.15">
      <c r="B22" s="195"/>
      <c r="C22" s="188"/>
      <c r="D22" s="196"/>
      <c r="E22" s="186"/>
      <c r="F22" s="194"/>
    </row>
    <row r="23" spans="1:7" s="27" customFormat="1" ht="24" customHeight="1" x14ac:dyDescent="0.15">
      <c r="B23" s="195"/>
      <c r="C23" s="188"/>
      <c r="D23" s="197" t="s">
        <v>63</v>
      </c>
      <c r="E23" s="186"/>
      <c r="F23" s="194"/>
    </row>
    <row r="24" spans="1:7" s="27" customFormat="1" ht="24" customHeight="1" thickBot="1" x14ac:dyDescent="0.2">
      <c r="B24" s="195"/>
      <c r="C24" s="198"/>
      <c r="D24" s="199" t="str">
        <f>E7</f>
        <v>VollE3 Ct. 3</v>
      </c>
      <c r="E24" s="200"/>
      <c r="F24" s="194"/>
    </row>
    <row r="25" spans="1:7" s="27" customFormat="1" ht="24" customHeight="1" x14ac:dyDescent="0.15">
      <c r="B25" s="195"/>
      <c r="C25" s="201"/>
      <c r="D25" s="202" t="s">
        <v>138</v>
      </c>
      <c r="E25" s="203"/>
      <c r="F25" s="194"/>
    </row>
    <row r="26" spans="1:7" s="27" customFormat="1" ht="24" customHeight="1" x14ac:dyDescent="0.15">
      <c r="B26" s="195"/>
      <c r="C26" s="201"/>
      <c r="D26" s="196"/>
      <c r="E26" s="203"/>
      <c r="F26" s="194"/>
    </row>
    <row r="27" spans="1:7" s="27" customFormat="1" ht="24" customHeight="1" thickBot="1" x14ac:dyDescent="0.2">
      <c r="B27" s="195"/>
      <c r="C27" s="201"/>
      <c r="D27" s="112" t="s">
        <v>34</v>
      </c>
      <c r="E27" s="203"/>
      <c r="F27" s="194"/>
    </row>
    <row r="28" spans="1:7" s="27" customFormat="1" ht="24" customHeight="1" x14ac:dyDescent="0.15">
      <c r="B28" s="195"/>
      <c r="C28" s="201"/>
      <c r="D28" s="201"/>
      <c r="E28" s="203"/>
      <c r="F28" s="194"/>
    </row>
    <row r="29" spans="1:7" s="27" customFormat="1" ht="24" customHeight="1" x14ac:dyDescent="0.15">
      <c r="B29" s="89" t="s">
        <v>137</v>
      </c>
      <c r="C29" s="201"/>
      <c r="D29" s="201"/>
      <c r="E29" s="203"/>
      <c r="F29" s="101" t="s">
        <v>136</v>
      </c>
    </row>
    <row r="30" spans="1:7" s="27" customFormat="1" ht="24" customHeight="1" thickBot="1" x14ac:dyDescent="0.2">
      <c r="A30" s="191"/>
      <c r="B30" s="93" t="str">
        <f>C7</f>
        <v>VollE3 Ct. 1</v>
      </c>
      <c r="C30" s="201"/>
      <c r="D30" s="201"/>
      <c r="E30" s="203"/>
      <c r="F30" s="105" t="str">
        <f>C18</f>
        <v>VollE3 Ct. 3</v>
      </c>
      <c r="G30" s="204"/>
    </row>
    <row r="31" spans="1:7" s="27" customFormat="1" ht="24" customHeight="1" x14ac:dyDescent="0.15">
      <c r="A31" s="175" t="s">
        <v>44</v>
      </c>
      <c r="B31" s="211" t="s">
        <v>271</v>
      </c>
      <c r="C31" s="201"/>
      <c r="D31" s="201"/>
      <c r="E31" s="203"/>
      <c r="F31" s="101" t="s">
        <v>61</v>
      </c>
      <c r="G31" s="175" t="s">
        <v>45</v>
      </c>
    </row>
    <row r="32" spans="1:7" s="27" customFormat="1" ht="24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4" customHeight="1" thickBot="1" x14ac:dyDescent="0.2">
      <c r="A33" s="175"/>
      <c r="B33" s="195"/>
      <c r="C33" s="201"/>
      <c r="D33" s="82" t="s">
        <v>36</v>
      </c>
      <c r="E33" s="203"/>
      <c r="F33" s="194"/>
      <c r="G33" s="27"/>
    </row>
    <row r="34" spans="1:7" ht="24" customHeight="1" x14ac:dyDescent="0.15">
      <c r="A34" s="27"/>
      <c r="B34" s="195"/>
      <c r="C34" s="201"/>
      <c r="D34" s="196"/>
      <c r="E34" s="203"/>
      <c r="F34" s="194"/>
      <c r="G34" s="27"/>
    </row>
    <row r="35" spans="1:7" ht="24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4" customHeight="1" thickBot="1" x14ac:dyDescent="0.2">
      <c r="A36" s="27"/>
      <c r="B36" s="195"/>
      <c r="C36" s="205"/>
      <c r="D36" s="199" t="str">
        <f>D24</f>
        <v>VollE3 Ct. 3</v>
      </c>
      <c r="E36" s="206"/>
      <c r="F36" s="194"/>
      <c r="G36" s="27"/>
    </row>
    <row r="37" spans="1:7" ht="24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4" customHeight="1" x14ac:dyDescent="0.15">
      <c r="A38" s="27"/>
      <c r="B38" s="195"/>
      <c r="C38" s="188"/>
      <c r="D38" s="196"/>
      <c r="E38" s="186"/>
      <c r="F38" s="194"/>
      <c r="G38" s="27"/>
    </row>
    <row r="39" spans="1:7" ht="24" customHeight="1" thickBot="1" x14ac:dyDescent="0.2">
      <c r="A39" s="27"/>
      <c r="B39" s="195"/>
      <c r="C39" s="188"/>
      <c r="D39" s="328" t="s">
        <v>38</v>
      </c>
      <c r="E39" s="186"/>
      <c r="F39" s="194"/>
      <c r="G39" s="27"/>
    </row>
    <row r="40" spans="1:7" ht="24" customHeight="1" x14ac:dyDescent="0.15">
      <c r="A40" s="27"/>
      <c r="B40" s="195"/>
      <c r="C40" s="188"/>
      <c r="D40" s="201"/>
      <c r="E40" s="186"/>
      <c r="F40" s="194"/>
      <c r="G40" s="27"/>
    </row>
    <row r="41" spans="1:7" ht="24" customHeight="1" x14ac:dyDescent="0.15">
      <c r="A41" s="27"/>
      <c r="B41" s="195"/>
      <c r="C41" s="89" t="s">
        <v>122</v>
      </c>
      <c r="D41" s="27"/>
      <c r="E41" s="101" t="s">
        <v>256</v>
      </c>
      <c r="F41" s="194"/>
      <c r="G41" s="27"/>
    </row>
    <row r="42" spans="1:7" ht="24" customHeight="1" thickBot="1" x14ac:dyDescent="0.2">
      <c r="A42" s="189"/>
      <c r="B42" s="209"/>
      <c r="C42" s="93" t="str">
        <f>E18</f>
        <v>VollE3 Ct. 1</v>
      </c>
      <c r="D42" s="27"/>
      <c r="E42" s="105" t="str">
        <f>D36</f>
        <v>VollE3 Ct. 3</v>
      </c>
      <c r="F42" s="210"/>
      <c r="G42" s="27"/>
    </row>
    <row r="43" spans="1:7" ht="24" customHeight="1" x14ac:dyDescent="0.15">
      <c r="A43" s="189"/>
      <c r="B43" s="189"/>
      <c r="C43" s="193" t="s">
        <v>218</v>
      </c>
      <c r="D43" s="27"/>
      <c r="E43" s="101" t="s">
        <v>57</v>
      </c>
      <c r="F43" s="27"/>
      <c r="G43" s="27"/>
    </row>
    <row r="44" spans="1:7" ht="24" customHeight="1" x14ac:dyDescent="0.15">
      <c r="A44" s="183"/>
      <c r="B44" s="183"/>
      <c r="C44" s="190"/>
      <c r="D44" s="189"/>
      <c r="E44" s="186"/>
      <c r="F44" s="27"/>
      <c r="G44" s="27"/>
    </row>
    <row r="45" spans="1:7" ht="24" customHeight="1" x14ac:dyDescent="0.15">
      <c r="A45" s="183"/>
      <c r="B45" s="183"/>
      <c r="C45" s="190"/>
      <c r="D45" s="189"/>
      <c r="E45" s="186"/>
      <c r="F45" s="27"/>
      <c r="G45" s="27"/>
    </row>
    <row r="46" spans="1:7" ht="24" customHeight="1" x14ac:dyDescent="0.15">
      <c r="A46" s="183"/>
      <c r="B46" s="183"/>
      <c r="C46" s="190"/>
      <c r="D46" s="189"/>
      <c r="E46" s="186"/>
      <c r="F46" s="27"/>
      <c r="G46" s="27"/>
    </row>
    <row r="47" spans="1:7" ht="24" customHeight="1" x14ac:dyDescent="0.15">
      <c r="A47" s="189"/>
      <c r="B47" s="189"/>
      <c r="C47" s="190"/>
      <c r="D47" s="183"/>
      <c r="E47" s="186"/>
      <c r="F47" s="27"/>
      <c r="G47" s="27"/>
    </row>
    <row r="48" spans="1:7" ht="24" customHeight="1" thickBot="1" x14ac:dyDescent="0.2">
      <c r="A48" s="189"/>
      <c r="B48" s="189"/>
      <c r="C48" s="206"/>
      <c r="D48" s="183"/>
      <c r="E48" s="92" t="s">
        <v>32</v>
      </c>
      <c r="F48" s="27"/>
      <c r="G48" s="27"/>
    </row>
    <row r="49" spans="1:7" ht="24" customHeight="1" thickBot="1" x14ac:dyDescent="0.2">
      <c r="A49" s="189"/>
      <c r="B49" s="189"/>
      <c r="C49" s="106" t="s">
        <v>219</v>
      </c>
      <c r="D49" s="183"/>
      <c r="E49" s="203"/>
      <c r="F49" s="27"/>
      <c r="G49" s="27"/>
    </row>
    <row r="50" spans="1:7" ht="24" customHeight="1" x14ac:dyDescent="0.2">
      <c r="A50" s="29"/>
      <c r="B50" s="185" t="s">
        <v>229</v>
      </c>
      <c r="C50" s="106"/>
      <c r="D50" s="183"/>
      <c r="E50" s="203"/>
      <c r="F50" s="27"/>
      <c r="G50" s="27"/>
    </row>
    <row r="51" spans="1:7" ht="24" customHeight="1" x14ac:dyDescent="0.2">
      <c r="A51" s="29"/>
      <c r="B51" s="327" t="s">
        <v>130</v>
      </c>
      <c r="C51" s="106"/>
      <c r="D51" s="183"/>
      <c r="E51" s="203"/>
      <c r="F51" s="27"/>
      <c r="G51" s="27"/>
    </row>
    <row r="52" spans="1:7" ht="24" customHeight="1" thickBot="1" x14ac:dyDescent="0.25">
      <c r="A52" s="129"/>
      <c r="B52" s="93" t="str">
        <f>F30</f>
        <v>VollE3 Ct. 3</v>
      </c>
      <c r="C52" s="106"/>
      <c r="D52" s="183"/>
      <c r="E52" s="203"/>
      <c r="F52" s="27"/>
      <c r="G52" s="27"/>
    </row>
    <row r="53" spans="1:7" ht="24" customHeight="1" x14ac:dyDescent="0.15">
      <c r="A53" s="80" t="s">
        <v>268</v>
      </c>
      <c r="B53" s="109" t="s">
        <v>55</v>
      </c>
      <c r="C53" s="106"/>
      <c r="D53" s="183"/>
      <c r="E53" s="203"/>
      <c r="F53" s="27"/>
      <c r="G53" s="27"/>
    </row>
    <row r="54" spans="1:7" ht="24" customHeight="1" x14ac:dyDescent="0.2">
      <c r="A54" s="29"/>
      <c r="B54" s="141"/>
      <c r="C54" s="106"/>
      <c r="D54" s="183"/>
      <c r="E54" s="203"/>
      <c r="F54" s="27"/>
      <c r="G54" s="27"/>
    </row>
    <row r="55" spans="1:7" ht="24" customHeight="1" thickBot="1" x14ac:dyDescent="0.25">
      <c r="A55" s="29"/>
      <c r="B55" s="140"/>
      <c r="C55" s="106"/>
      <c r="D55" s="183"/>
      <c r="E55" s="203"/>
      <c r="F55" s="27"/>
      <c r="G55" s="27"/>
    </row>
    <row r="56" spans="1:7" ht="24" customHeight="1" x14ac:dyDescent="0.2">
      <c r="A56" s="29"/>
      <c r="B56" s="234" t="s">
        <v>224</v>
      </c>
      <c r="C56" s="12"/>
      <c r="D56" s="12"/>
      <c r="E56" s="1"/>
    </row>
    <row r="57" spans="1:7" ht="24" customHeight="1" x14ac:dyDescent="0.15">
      <c r="C57" s="1"/>
      <c r="D57" s="14"/>
      <c r="E57" s="1"/>
      <c r="F57" s="14"/>
      <c r="G57" s="14"/>
    </row>
    <row r="58" spans="1:7" ht="16" x14ac:dyDescent="0.2">
      <c r="A58" s="22"/>
      <c r="B58" s="23" t="s">
        <v>62</v>
      </c>
      <c r="C58" s="1"/>
      <c r="E58" s="1"/>
      <c r="F58" s="16"/>
      <c r="G58" s="14"/>
    </row>
    <row r="59" spans="1:7" x14ac:dyDescent="0.15">
      <c r="C59" s="1"/>
      <c r="E59" s="1"/>
      <c r="F59" s="12"/>
      <c r="G59" s="14"/>
    </row>
    <row r="60" spans="1:7" x14ac:dyDescent="0.15">
      <c r="C60" s="1"/>
      <c r="E60" s="1"/>
      <c r="F60" s="16"/>
      <c r="G60" s="14"/>
    </row>
    <row r="61" spans="1:7" x14ac:dyDescent="0.15">
      <c r="C61" s="1"/>
      <c r="E61" s="1"/>
      <c r="F61" s="21"/>
      <c r="G61" s="14"/>
    </row>
    <row r="62" spans="1:7" ht="16" x14ac:dyDescent="0.2">
      <c r="C62" s="1"/>
      <c r="E62" s="1"/>
      <c r="F62" s="16"/>
      <c r="G62" s="54"/>
    </row>
    <row r="63" spans="1:7" ht="16" x14ac:dyDescent="0.2">
      <c r="C63" s="1"/>
      <c r="E63" s="1"/>
      <c r="F63" s="16"/>
      <c r="G63" s="54"/>
    </row>
  </sheetData>
  <mergeCells count="6">
    <mergeCell ref="A5:G5"/>
    <mergeCell ref="A9:G9"/>
    <mergeCell ref="A1:G1"/>
    <mergeCell ref="A2:G2"/>
    <mergeCell ref="A4:G4"/>
    <mergeCell ref="A3:C3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7"/>
  <sheetViews>
    <sheetView workbookViewId="0">
      <selection activeCell="B12" sqref="B12"/>
    </sheetView>
  </sheetViews>
  <sheetFormatPr baseColWidth="10" defaultColWidth="8.83203125" defaultRowHeight="13" x14ac:dyDescent="0.15"/>
  <cols>
    <col min="1" max="1" width="20.6640625" customWidth="1"/>
    <col min="2" max="6" width="28.6640625" customWidth="1"/>
    <col min="7" max="7" width="20.6640625" customWidth="1"/>
  </cols>
  <sheetData>
    <row r="1" spans="1:7" ht="20" x14ac:dyDescent="0.2">
      <c r="A1" s="380" t="str">
        <f>Pools!A1</f>
        <v>Presidente Picante</v>
      </c>
      <c r="B1" s="380"/>
      <c r="C1" s="380"/>
      <c r="D1" s="380"/>
      <c r="E1" s="380"/>
      <c r="F1" s="380"/>
      <c r="G1" s="380"/>
    </row>
    <row r="2" spans="1:7" ht="18" x14ac:dyDescent="0.2">
      <c r="A2" s="345" t="str">
        <f>Pools!A2</f>
        <v>2/15&amp;16/20</v>
      </c>
      <c r="B2" s="345"/>
      <c r="C2" s="345"/>
      <c r="D2" s="345"/>
      <c r="E2" s="345"/>
      <c r="F2" s="345"/>
      <c r="G2" s="345"/>
    </row>
    <row r="3" spans="1:7" ht="18" x14ac:dyDescent="0.2">
      <c r="A3" s="383"/>
      <c r="B3" s="383"/>
      <c r="C3" s="383"/>
      <c r="D3" s="5"/>
      <c r="E3" s="5"/>
    </row>
    <row r="4" spans="1:7" ht="20" x14ac:dyDescent="0.2">
      <c r="A4" s="381" t="str">
        <f>Pools!A19</f>
        <v>Division II</v>
      </c>
      <c r="B4" s="381"/>
      <c r="C4" s="381"/>
      <c r="D4" s="381"/>
      <c r="E4" s="381"/>
      <c r="F4" s="381"/>
      <c r="G4" s="381"/>
    </row>
    <row r="5" spans="1:7" ht="21" customHeight="1" x14ac:dyDescent="0.2">
      <c r="A5" s="381" t="s">
        <v>73</v>
      </c>
      <c r="B5" s="381"/>
      <c r="C5" s="381"/>
      <c r="D5" s="381"/>
      <c r="E5" s="381"/>
      <c r="F5" s="381"/>
      <c r="G5" s="381"/>
    </row>
    <row r="6" spans="1:7" ht="21" customHeight="1" x14ac:dyDescent="0.15">
      <c r="C6" s="1"/>
      <c r="E6" s="1"/>
    </row>
    <row r="7" spans="1:7" ht="18" customHeight="1" x14ac:dyDescent="0.15">
      <c r="B7" s="53"/>
      <c r="C7" s="1"/>
      <c r="D7" s="48" t="s">
        <v>257</v>
      </c>
      <c r="E7" s="48"/>
      <c r="G7" s="53"/>
    </row>
    <row r="8" spans="1:7" ht="18" customHeight="1" x14ac:dyDescent="0.15">
      <c r="C8" s="1"/>
      <c r="E8" s="1"/>
    </row>
    <row r="9" spans="1:7" ht="30" customHeight="1" x14ac:dyDescent="0.15">
      <c r="A9" s="382" t="s">
        <v>41</v>
      </c>
      <c r="B9" s="382"/>
      <c r="C9" s="382"/>
      <c r="D9" s="382"/>
      <c r="E9" s="382"/>
      <c r="F9" s="382"/>
      <c r="G9" s="382"/>
    </row>
    <row r="10" spans="1:7" ht="25.5" customHeight="1" x14ac:dyDescent="0.15">
      <c r="C10" s="1"/>
      <c r="E10" s="1"/>
    </row>
    <row r="11" spans="1:7" ht="25.5" customHeight="1" x14ac:dyDescent="0.15">
      <c r="C11" s="1"/>
      <c r="E11" s="1"/>
    </row>
    <row r="12" spans="1:7" ht="36" customHeight="1" thickBot="1" x14ac:dyDescent="0.2">
      <c r="A12" s="181"/>
      <c r="B12" s="181"/>
      <c r="C12" s="182"/>
      <c r="D12" s="183"/>
      <c r="E12" s="82" t="s">
        <v>39</v>
      </c>
      <c r="F12" s="27"/>
      <c r="G12" s="27"/>
    </row>
    <row r="13" spans="1:7" s="27" customFormat="1" ht="36" customHeight="1" x14ac:dyDescent="0.15">
      <c r="A13" s="181"/>
      <c r="B13" s="181"/>
      <c r="C13" s="185" t="s">
        <v>216</v>
      </c>
      <c r="D13" s="183"/>
      <c r="E13" s="186"/>
    </row>
    <row r="14" spans="1:7" s="27" customFormat="1" ht="36" customHeight="1" x14ac:dyDescent="0.15">
      <c r="A14" s="187"/>
      <c r="B14" s="187"/>
      <c r="C14" s="188"/>
      <c r="D14" s="189"/>
      <c r="E14" s="186"/>
    </row>
    <row r="15" spans="1:7" s="27" customFormat="1" ht="36" customHeight="1" x14ac:dyDescent="0.15">
      <c r="A15" s="187"/>
      <c r="B15" s="187"/>
      <c r="C15" s="188"/>
      <c r="D15" s="189"/>
      <c r="E15" s="186"/>
    </row>
    <row r="16" spans="1:7" s="27" customFormat="1" ht="36" customHeight="1" x14ac:dyDescent="0.15">
      <c r="A16" s="183"/>
      <c r="B16" s="183"/>
      <c r="C16" s="190"/>
      <c r="D16" s="189"/>
      <c r="E16" s="186"/>
    </row>
    <row r="17" spans="1:7" s="27" customFormat="1" ht="36" customHeight="1" x14ac:dyDescent="0.15">
      <c r="A17" s="181"/>
      <c r="B17" s="181"/>
      <c r="C17" s="89" t="s">
        <v>220</v>
      </c>
      <c r="D17" s="181"/>
      <c r="E17" s="101" t="s">
        <v>135</v>
      </c>
    </row>
    <row r="18" spans="1:7" s="27" customFormat="1" ht="36" customHeight="1" thickBot="1" x14ac:dyDescent="0.2">
      <c r="A18" s="181"/>
      <c r="B18" s="191"/>
      <c r="C18" s="93" t="str">
        <f>E18</f>
        <v>The Fieldhouse Ct. 9</v>
      </c>
      <c r="D18" s="181"/>
      <c r="E18" s="105" t="str">
        <f>D24</f>
        <v>The Fieldhouse Ct. 9</v>
      </c>
      <c r="F18" s="213"/>
    </row>
    <row r="19" spans="1:7" s="27" customFormat="1" ht="36" customHeight="1" x14ac:dyDescent="0.15">
      <c r="B19" s="192"/>
      <c r="C19" s="89" t="s">
        <v>59</v>
      </c>
      <c r="E19" s="101" t="s">
        <v>57</v>
      </c>
      <c r="F19" s="194"/>
    </row>
    <row r="20" spans="1:7" s="27" customFormat="1" ht="36" customHeight="1" x14ac:dyDescent="0.15">
      <c r="B20" s="195"/>
      <c r="C20" s="188"/>
      <c r="E20" s="186"/>
      <c r="F20" s="194"/>
    </row>
    <row r="21" spans="1:7" s="27" customFormat="1" ht="36" customHeight="1" thickBot="1" x14ac:dyDescent="0.2">
      <c r="B21" s="195"/>
      <c r="C21" s="188"/>
      <c r="D21" s="82" t="s">
        <v>66</v>
      </c>
      <c r="E21" s="186"/>
      <c r="F21" s="194"/>
    </row>
    <row r="22" spans="1:7" s="27" customFormat="1" ht="36" customHeight="1" x14ac:dyDescent="0.15">
      <c r="B22" s="195"/>
      <c r="C22" s="188"/>
      <c r="D22" s="196"/>
      <c r="E22" s="186"/>
      <c r="F22" s="194"/>
    </row>
    <row r="23" spans="1:7" s="27" customFormat="1" ht="36" customHeight="1" x14ac:dyDescent="0.15">
      <c r="B23" s="195"/>
      <c r="C23" s="188"/>
      <c r="D23" s="197" t="s">
        <v>63</v>
      </c>
      <c r="E23" s="186"/>
      <c r="F23" s="194"/>
    </row>
    <row r="24" spans="1:7" s="27" customFormat="1" ht="36" customHeight="1" thickBot="1" x14ac:dyDescent="0.2">
      <c r="B24" s="195"/>
      <c r="C24" s="198"/>
      <c r="D24" s="199" t="str">
        <f>D7</f>
        <v>The Fieldhouse Ct. 9</v>
      </c>
      <c r="E24" s="200"/>
      <c r="F24" s="194"/>
    </row>
    <row r="25" spans="1:7" s="27" customFormat="1" ht="36" customHeight="1" x14ac:dyDescent="0.15">
      <c r="B25" s="195"/>
      <c r="C25" s="201"/>
      <c r="D25" s="202" t="s">
        <v>110</v>
      </c>
      <c r="E25" s="203"/>
      <c r="F25" s="194"/>
    </row>
    <row r="26" spans="1:7" s="27" customFormat="1" ht="36" customHeight="1" x14ac:dyDescent="0.15">
      <c r="B26" s="195"/>
      <c r="C26" s="201"/>
      <c r="D26" s="196"/>
      <c r="E26" s="203"/>
      <c r="F26" s="194"/>
    </row>
    <row r="27" spans="1:7" s="27" customFormat="1" ht="36" customHeight="1" thickBot="1" x14ac:dyDescent="0.2">
      <c r="B27" s="195"/>
      <c r="C27" s="201"/>
      <c r="D27" s="112" t="s">
        <v>77</v>
      </c>
      <c r="E27" s="203"/>
      <c r="F27" s="194"/>
    </row>
    <row r="28" spans="1:7" s="27" customFormat="1" ht="36" customHeight="1" x14ac:dyDescent="0.15">
      <c r="B28" s="195"/>
      <c r="C28" s="201"/>
      <c r="D28" s="201"/>
      <c r="E28" s="203"/>
      <c r="F28" s="194"/>
    </row>
    <row r="29" spans="1:7" s="27" customFormat="1" ht="36" customHeight="1" x14ac:dyDescent="0.15">
      <c r="B29" s="89" t="s">
        <v>221</v>
      </c>
      <c r="C29" s="201"/>
      <c r="D29" s="201"/>
      <c r="E29" s="203"/>
      <c r="F29" s="101" t="s">
        <v>222</v>
      </c>
    </row>
    <row r="30" spans="1:7" s="27" customFormat="1" ht="36" customHeight="1" thickBot="1" x14ac:dyDescent="0.2">
      <c r="A30" s="191"/>
      <c r="B30" s="93" t="str">
        <f>C42</f>
        <v>The Fieldhouse Ct. 9</v>
      </c>
      <c r="C30" s="201"/>
      <c r="D30" s="201"/>
      <c r="E30" s="203"/>
      <c r="F30" s="105" t="str">
        <f>C18</f>
        <v>The Fieldhouse Ct. 9</v>
      </c>
      <c r="G30" s="204"/>
    </row>
    <row r="31" spans="1:7" s="27" customFormat="1" ht="36" customHeight="1" x14ac:dyDescent="0.15">
      <c r="A31" s="175" t="s">
        <v>48</v>
      </c>
      <c r="B31" s="89" t="s">
        <v>55</v>
      </c>
      <c r="C31" s="201"/>
      <c r="D31" s="201"/>
      <c r="E31" s="203"/>
      <c r="F31" s="101" t="s">
        <v>61</v>
      </c>
      <c r="G31" s="175" t="s">
        <v>47</v>
      </c>
    </row>
    <row r="32" spans="1:7" s="27" customFormat="1" ht="36" customHeight="1" x14ac:dyDescent="0.15">
      <c r="A32" s="175" t="s">
        <v>46</v>
      </c>
      <c r="B32" s="195"/>
      <c r="C32" s="201"/>
      <c r="D32" s="201"/>
      <c r="E32" s="203"/>
      <c r="F32" s="194"/>
      <c r="G32" s="175" t="s">
        <v>46</v>
      </c>
    </row>
    <row r="33" spans="1:7" ht="27" customHeight="1" thickBot="1" x14ac:dyDescent="0.2">
      <c r="A33" s="175"/>
      <c r="B33" s="195"/>
      <c r="C33" s="201"/>
      <c r="D33" s="82" t="s">
        <v>75</v>
      </c>
      <c r="E33" s="203"/>
      <c r="F33" s="194"/>
      <c r="G33" s="27"/>
    </row>
    <row r="34" spans="1:7" ht="27" customHeight="1" x14ac:dyDescent="0.15">
      <c r="A34" s="27"/>
      <c r="B34" s="195"/>
      <c r="C34" s="201"/>
      <c r="D34" s="196"/>
      <c r="E34" s="203"/>
      <c r="F34" s="194"/>
      <c r="G34" s="27"/>
    </row>
    <row r="35" spans="1:7" ht="27" customHeight="1" x14ac:dyDescent="0.15">
      <c r="A35" s="27"/>
      <c r="B35" s="195"/>
      <c r="C35" s="201"/>
      <c r="D35" s="197" t="s">
        <v>134</v>
      </c>
      <c r="E35" s="203"/>
      <c r="F35" s="194"/>
      <c r="G35" s="27"/>
    </row>
    <row r="36" spans="1:7" ht="27" customHeight="1" thickBot="1" x14ac:dyDescent="0.2">
      <c r="A36" s="27"/>
      <c r="B36" s="195"/>
      <c r="C36" s="205"/>
      <c r="D36" s="199" t="str">
        <f>D24</f>
        <v>The Fieldhouse Ct. 9</v>
      </c>
      <c r="E36" s="206"/>
      <c r="F36" s="194"/>
      <c r="G36" s="27"/>
    </row>
    <row r="37" spans="1:7" ht="27" customHeight="1" x14ac:dyDescent="0.15">
      <c r="A37" s="27"/>
      <c r="B37" s="195"/>
      <c r="C37" s="208"/>
      <c r="D37" s="214" t="s">
        <v>56</v>
      </c>
      <c r="E37" s="186"/>
      <c r="F37" s="194"/>
      <c r="G37" s="27"/>
    </row>
    <row r="38" spans="1:7" ht="27" customHeight="1" x14ac:dyDescent="0.15">
      <c r="A38" s="27"/>
      <c r="B38" s="195"/>
      <c r="C38" s="188"/>
      <c r="D38" s="196"/>
      <c r="E38" s="186"/>
      <c r="F38" s="194"/>
      <c r="G38" s="27"/>
    </row>
    <row r="39" spans="1:7" ht="27" customHeight="1" thickBot="1" x14ac:dyDescent="0.2">
      <c r="A39" s="27"/>
      <c r="B39" s="195"/>
      <c r="C39" s="188"/>
      <c r="D39" s="215" t="s">
        <v>67</v>
      </c>
      <c r="E39" s="186"/>
      <c r="F39" s="194"/>
      <c r="G39" s="27"/>
    </row>
    <row r="40" spans="1:7" ht="27" customHeight="1" x14ac:dyDescent="0.15">
      <c r="A40" s="27"/>
      <c r="B40" s="195"/>
      <c r="C40" s="188"/>
      <c r="D40" s="201"/>
      <c r="E40" s="186"/>
      <c r="F40" s="194"/>
      <c r="G40" s="27"/>
    </row>
    <row r="41" spans="1:7" ht="27" customHeight="1" x14ac:dyDescent="0.15">
      <c r="A41" s="27"/>
      <c r="B41" s="195"/>
      <c r="C41" s="89" t="s">
        <v>133</v>
      </c>
      <c r="D41" s="27"/>
      <c r="E41" s="101" t="s">
        <v>132</v>
      </c>
      <c r="F41" s="194"/>
      <c r="G41" s="27"/>
    </row>
    <row r="42" spans="1:7" ht="27" customHeight="1" thickBot="1" x14ac:dyDescent="0.2">
      <c r="A42" s="189"/>
      <c r="B42" s="209"/>
      <c r="C42" s="93" t="str">
        <f>C18</f>
        <v>The Fieldhouse Ct. 9</v>
      </c>
      <c r="D42" s="27"/>
      <c r="E42" s="105" t="str">
        <f>E18</f>
        <v>The Fieldhouse Ct. 9</v>
      </c>
      <c r="F42" s="209"/>
      <c r="G42" s="27"/>
    </row>
    <row r="43" spans="1:7" ht="27" customHeight="1" x14ac:dyDescent="0.15">
      <c r="A43" s="189"/>
      <c r="B43" s="189"/>
      <c r="C43" s="89" t="s">
        <v>60</v>
      </c>
      <c r="D43" s="27"/>
      <c r="E43" s="101" t="s">
        <v>58</v>
      </c>
      <c r="F43" s="27"/>
      <c r="G43" s="27"/>
    </row>
    <row r="44" spans="1:7" ht="27" customHeight="1" x14ac:dyDescent="0.15">
      <c r="A44" s="183"/>
      <c r="B44" s="183"/>
      <c r="C44" s="190"/>
      <c r="D44" s="189"/>
      <c r="E44" s="186"/>
      <c r="F44" s="27"/>
      <c r="G44" s="27"/>
    </row>
    <row r="45" spans="1:7" ht="27" customHeight="1" x14ac:dyDescent="0.15">
      <c r="A45" s="183"/>
      <c r="B45" s="183"/>
      <c r="C45" s="190"/>
      <c r="D45" s="189"/>
      <c r="E45" s="186"/>
      <c r="F45" s="27"/>
      <c r="G45" s="27"/>
    </row>
    <row r="46" spans="1:7" ht="27" customHeight="1" x14ac:dyDescent="0.15">
      <c r="A46" s="183"/>
      <c r="B46" s="183"/>
      <c r="C46" s="190"/>
      <c r="D46" s="189"/>
      <c r="E46" s="186"/>
      <c r="F46" s="27"/>
      <c r="G46" s="27"/>
    </row>
    <row r="47" spans="1:7" ht="27" customHeight="1" x14ac:dyDescent="0.15">
      <c r="A47" s="189"/>
      <c r="B47" s="189"/>
      <c r="C47" s="190"/>
      <c r="D47" s="183"/>
      <c r="E47" s="186"/>
      <c r="F47" s="27"/>
      <c r="G47" s="27"/>
    </row>
    <row r="48" spans="1:7" ht="27" customHeight="1" thickBot="1" x14ac:dyDescent="0.2">
      <c r="A48" s="189"/>
      <c r="B48" s="189"/>
      <c r="C48" s="206"/>
      <c r="D48" s="183"/>
      <c r="E48" s="92" t="s">
        <v>40</v>
      </c>
      <c r="F48" s="27"/>
      <c r="G48" s="27"/>
    </row>
    <row r="49" spans="1:7" ht="27" customHeight="1" x14ac:dyDescent="0.15">
      <c r="A49" s="189"/>
      <c r="B49" s="189"/>
      <c r="C49" s="106" t="s">
        <v>219</v>
      </c>
      <c r="D49" s="183"/>
      <c r="E49" s="203"/>
      <c r="F49" s="27"/>
      <c r="G49" s="27"/>
    </row>
    <row r="50" spans="1:7" x14ac:dyDescent="0.15">
      <c r="A50" s="14"/>
      <c r="B50" s="14"/>
      <c r="C50" s="12"/>
      <c r="D50" s="12"/>
      <c r="E50" s="1"/>
    </row>
    <row r="51" spans="1:7" x14ac:dyDescent="0.15">
      <c r="C51" s="1"/>
      <c r="D51" s="14"/>
      <c r="E51" s="1"/>
      <c r="F51" s="14"/>
      <c r="G51" s="14"/>
    </row>
    <row r="52" spans="1:7" ht="16" x14ac:dyDescent="0.2">
      <c r="A52" s="22"/>
      <c r="B52" s="23" t="s">
        <v>62</v>
      </c>
      <c r="C52" s="1"/>
      <c r="E52" s="1"/>
      <c r="F52" s="16"/>
      <c r="G52" s="14"/>
    </row>
    <row r="53" spans="1:7" x14ac:dyDescent="0.15">
      <c r="C53" s="1"/>
      <c r="E53" s="1"/>
      <c r="F53" s="12"/>
      <c r="G53" s="14"/>
    </row>
    <row r="54" spans="1:7" x14ac:dyDescent="0.15">
      <c r="C54" s="1"/>
      <c r="E54" s="1"/>
      <c r="F54" s="16"/>
      <c r="G54" s="14"/>
    </row>
    <row r="55" spans="1:7" x14ac:dyDescent="0.15">
      <c r="C55" s="1"/>
      <c r="E55" s="1"/>
      <c r="F55" s="21"/>
      <c r="G55" s="14"/>
    </row>
    <row r="56" spans="1:7" ht="16" x14ac:dyDescent="0.2">
      <c r="C56" s="1"/>
      <c r="E56" s="1"/>
      <c r="F56" s="16"/>
      <c r="G56" s="54"/>
    </row>
    <row r="57" spans="1:7" ht="16" x14ac:dyDescent="0.2">
      <c r="C57" s="1"/>
      <c r="E57" s="1"/>
      <c r="F57" s="16"/>
      <c r="G57" s="54"/>
    </row>
  </sheetData>
  <mergeCells count="6">
    <mergeCell ref="A5:G5"/>
    <mergeCell ref="A9:G9"/>
    <mergeCell ref="A3:C3"/>
    <mergeCell ref="A1:G1"/>
    <mergeCell ref="A2:G2"/>
    <mergeCell ref="A4:G4"/>
  </mergeCells>
  <printOptions horizontalCentered="1" verticalCentered="1"/>
  <pageMargins left="0.25" right="0.25" top="0.22" bottom="0.24" header="0.22" footer="0.24"/>
  <pageSetup scale="4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Pools</vt:lpstr>
      <vt:lpstr>Div I Pool A</vt:lpstr>
      <vt:lpstr>Div I Pool B</vt:lpstr>
      <vt:lpstr>Div I Gold &amp; Silver Bracket</vt:lpstr>
      <vt:lpstr>Div II Pool A</vt:lpstr>
      <vt:lpstr>Div II Pool B</vt:lpstr>
      <vt:lpstr>Div II Pool C</vt:lpstr>
      <vt:lpstr>Div II Gold &amp; Silver Bracket</vt:lpstr>
      <vt:lpstr>Div II Bronze Bracket</vt:lpstr>
      <vt:lpstr>Div III Pool A</vt:lpstr>
      <vt:lpstr>Div III Pool B</vt:lpstr>
      <vt:lpstr>Div III Pool C</vt:lpstr>
      <vt:lpstr>Div III Pool D</vt:lpstr>
      <vt:lpstr>Div III Gold &amp; Silver Bracket</vt:lpstr>
      <vt:lpstr>Div III Bronze Bracket</vt:lpstr>
      <vt:lpstr>Div IV Pool A</vt:lpstr>
      <vt:lpstr>Div IV Pool B</vt:lpstr>
      <vt:lpstr>Div IV Pool C</vt:lpstr>
      <vt:lpstr>Div IV Pool D</vt:lpstr>
      <vt:lpstr>Div IV Pool E</vt:lpstr>
      <vt:lpstr>Div IV Pool F</vt:lpstr>
      <vt:lpstr>Div IV Pool G</vt:lpstr>
      <vt:lpstr>Div IV Gold &amp; Silver Brkt</vt:lpstr>
      <vt:lpstr>Div IV Bronze Bracket</vt:lpstr>
      <vt:lpstr>Div V Pool A</vt:lpstr>
      <vt:lpstr>Div V Pool B</vt:lpstr>
      <vt:lpstr>Div V Pool C</vt:lpstr>
      <vt:lpstr>Div V Gold &amp; Silver Bracket</vt:lpstr>
    </vt:vector>
  </TitlesOfParts>
  <Company>Citibus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Mangum</dc:creator>
  <cp:lastModifiedBy>Brett Tyler</cp:lastModifiedBy>
  <cp:lastPrinted>2019-02-12T16:42:45Z</cp:lastPrinted>
  <dcterms:created xsi:type="dcterms:W3CDTF">2004-01-20T05:01:07Z</dcterms:created>
  <dcterms:modified xsi:type="dcterms:W3CDTF">2020-02-15T19:33:34Z</dcterms:modified>
</cp:coreProperties>
</file>