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653A82D1-688D-804C-8BA5-EDADB39D3D79}" xr6:coauthVersionLast="45" xr6:coauthVersionMax="45" xr10:uidLastSave="{00000000-0000-0000-0000-000000000000}"/>
  <bookViews>
    <workbookView xWindow="29240" yWindow="-5320" windowWidth="31960" windowHeight="1986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B22" i="246"/>
  <c r="I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E19" i="248"/>
  <c r="D19" i="248"/>
  <c r="C19" i="248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B19" i="198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E21" i="158"/>
  <c r="D21" i="158"/>
  <c r="C21" i="158"/>
  <c r="B21" i="158"/>
  <c r="E20" i="158"/>
  <c r="D20" i="158"/>
  <c r="C20" i="158"/>
  <c r="B20" i="158"/>
  <c r="E19" i="158"/>
  <c r="D19" i="158"/>
  <c r="C19" i="158"/>
  <c r="B19" i="158"/>
  <c r="C18" i="158"/>
  <c r="B18" i="158"/>
  <c r="C17" i="158"/>
  <c r="B17" i="158"/>
  <c r="C16" i="158"/>
  <c r="J26" i="158" s="1"/>
  <c r="B16" i="158"/>
  <c r="I26" i="158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J29" i="146" s="1"/>
  <c r="B16" i="146"/>
  <c r="I29" i="146" s="1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B22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J29" i="205"/>
  <c r="J29" i="208"/>
  <c r="J32" i="208" s="1"/>
  <c r="I31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32" i="146" l="1"/>
  <c r="J31" i="208"/>
  <c r="K31" i="208" s="1"/>
  <c r="J27" i="198"/>
  <c r="J28" i="244"/>
  <c r="I31" i="205"/>
  <c r="K26" i="158"/>
  <c r="I28" i="158"/>
  <c r="I27" i="248"/>
  <c r="J32" i="206"/>
  <c r="I31" i="206"/>
  <c r="J31" i="206"/>
  <c r="I31" i="145"/>
  <c r="J31" i="145"/>
  <c r="K29" i="208"/>
  <c r="I32" i="208"/>
  <c r="J31" i="246"/>
  <c r="K31" i="246" s="1"/>
  <c r="I31" i="146"/>
  <c r="J31" i="146"/>
  <c r="J31" i="205"/>
  <c r="I27" i="158"/>
  <c r="J27" i="158"/>
  <c r="K25" i="158"/>
  <c r="J28" i="158"/>
  <c r="I30" i="208"/>
  <c r="K28" i="208"/>
  <c r="K32" i="208" s="1"/>
  <c r="J30" i="208"/>
  <c r="I29" i="246"/>
  <c r="I32" i="246" s="1"/>
  <c r="J32" i="246"/>
  <c r="K28" i="246"/>
  <c r="I27" i="198"/>
  <c r="K25" i="198"/>
  <c r="J27" i="248"/>
  <c r="I27" i="244"/>
  <c r="J27" i="244"/>
  <c r="K30" i="145"/>
  <c r="K28" i="145"/>
  <c r="I30" i="146"/>
  <c r="K28" i="146"/>
  <c r="J30" i="146"/>
  <c r="K28" i="205"/>
  <c r="I30" i="205"/>
  <c r="J30" i="205"/>
  <c r="J32" i="205"/>
  <c r="K30" i="206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I32" i="206"/>
  <c r="K29" i="206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B37" i="188"/>
  <c r="F38" i="188"/>
  <c r="B35" i="188"/>
  <c r="I32" i="146"/>
  <c r="K29" i="146"/>
  <c r="I32" i="249"/>
  <c r="K29" i="249"/>
  <c r="K32" i="249" s="1"/>
  <c r="K29" i="205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K29" i="145"/>
  <c r="K32" i="145" s="1"/>
  <c r="I32" i="145"/>
  <c r="D35" i="247"/>
  <c r="F37" i="247"/>
  <c r="B39" i="247"/>
  <c r="D38" i="247"/>
  <c r="B38" i="206"/>
  <c r="K28" i="211"/>
  <c r="J32" i="145"/>
  <c r="D37" i="147"/>
  <c r="D40" i="188"/>
  <c r="I32" i="160"/>
  <c r="K28" i="206"/>
  <c r="F30" i="195"/>
  <c r="F33" i="159"/>
  <c r="B37" i="147"/>
  <c r="D40" i="205"/>
  <c r="B35" i="146"/>
  <c r="K25" i="244"/>
  <c r="F38" i="147"/>
  <c r="F38" i="146"/>
  <c r="K32" i="146" l="1"/>
  <c r="K27" i="198"/>
  <c r="K31" i="205"/>
  <c r="K32" i="205"/>
  <c r="K27" i="248"/>
  <c r="K31" i="206"/>
  <c r="K32" i="206"/>
  <c r="K31" i="145"/>
  <c r="K29" i="246"/>
  <c r="K31" i="146"/>
  <c r="K27" i="158"/>
  <c r="K30" i="208"/>
  <c r="K32" i="246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<sst xmlns="http://schemas.openxmlformats.org/spreadsheetml/2006/main" count="1130" uniqueCount="319">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</sst>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128</v>
      </c>
      <c r="B1" s="341"/>
      <c r="C1" s="341"/>
      <c r="D1" s="341"/>
    </row>
    <row r="2" spans="1:4" s="4" customFormat="1" ht="18" x14ac:dyDescent="0.2">
      <c r="A2" s="342" t="s">
        <v>140</v>
      </c>
      <c r="B2" s="342"/>
      <c r="C2" s="342"/>
      <c r="D2" s="342"/>
    </row>
    <row r="3" spans="1:4" s="4" customFormat="1" ht="18" x14ac:dyDescent="0.2">
      <c r="A3" s="344" t="s">
        <v>82</v>
      </c>
      <c r="B3" s="344"/>
      <c r="C3" s="344"/>
      <c r="D3" s="344"/>
    </row>
    <row r="4" spans="1:4" s="4" customFormat="1" ht="18" x14ac:dyDescent="0.2">
      <c r="A4" s="345" t="s">
        <v>266</v>
      </c>
      <c r="B4" s="345"/>
      <c r="C4" s="345"/>
      <c r="D4" s="345"/>
    </row>
    <row r="5" spans="1:4" s="4" customFormat="1" ht="18" x14ac:dyDescent="0.2">
      <c r="A5" s="346" t="s">
        <v>267</v>
      </c>
      <c r="B5" s="346"/>
      <c r="C5" s="346"/>
      <c r="D5" s="346"/>
    </row>
    <row r="6" spans="1:4" s="4" customFormat="1" ht="18" x14ac:dyDescent="0.2">
      <c r="A6" s="24" t="s">
        <v>82</v>
      </c>
      <c r="B6" s="24" t="s">
        <v>82</v>
      </c>
      <c r="C6" s="24" t="s">
        <v>82</v>
      </c>
      <c r="D6" s="24"/>
    </row>
    <row r="7" spans="1:4" s="4" customFormat="1" ht="15" customHeight="1" x14ac:dyDescent="0.2">
      <c r="A7" s="347" t="s">
        <v>268</v>
      </c>
      <c r="B7" s="348"/>
      <c r="C7" s="348"/>
      <c r="D7" s="348"/>
    </row>
    <row r="8" spans="1:4" s="4" customFormat="1" ht="18" x14ac:dyDescent="0.2">
      <c r="A8" s="349" t="s">
        <v>269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82</v>
      </c>
    </row>
    <row r="11" spans="1:4" ht="18" x14ac:dyDescent="0.2">
      <c r="A11" s="343" t="s">
        <v>141</v>
      </c>
      <c r="B11" s="343"/>
      <c r="C11" s="343"/>
      <c r="D11" s="343"/>
    </row>
    <row r="12" spans="1:4" ht="15" customHeight="1" x14ac:dyDescent="0.2">
      <c r="B12" s="30" t="s">
        <v>81</v>
      </c>
      <c r="C12" s="34" t="s">
        <v>80</v>
      </c>
    </row>
    <row r="13" spans="1:4" s="27" customFormat="1" ht="15" customHeight="1" x14ac:dyDescent="0.15">
      <c r="B13" s="122" t="s">
        <v>246</v>
      </c>
      <c r="C13" s="120" t="s">
        <v>246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145</v>
      </c>
      <c r="C15" s="121" t="s">
        <v>147</v>
      </c>
    </row>
    <row r="16" spans="1:4" s="27" customFormat="1" ht="15" customHeight="1" x14ac:dyDescent="0.15">
      <c r="B16" s="123" t="s">
        <v>146</v>
      </c>
      <c r="C16" s="121" t="s">
        <v>148</v>
      </c>
    </row>
    <row r="17" spans="1:4" s="27" customFormat="1" ht="15" customHeight="1" x14ac:dyDescent="0.15">
      <c r="B17" s="123" t="s">
        <v>149</v>
      </c>
      <c r="C17" s="121" t="s">
        <v>108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142</v>
      </c>
      <c r="B19" s="343"/>
      <c r="C19" s="343"/>
      <c r="D19" s="343"/>
    </row>
    <row r="20" spans="1:4" ht="15" customHeight="1" x14ac:dyDescent="0.2">
      <c r="A20" s="30" t="s">
        <v>81</v>
      </c>
      <c r="B20" s="30" t="s">
        <v>81</v>
      </c>
      <c r="C20" s="34" t="s">
        <v>80</v>
      </c>
      <c r="D20" s="19"/>
    </row>
    <row r="21" spans="1:4" ht="15" customHeight="1" x14ac:dyDescent="0.15">
      <c r="A21" s="122" t="s">
        <v>247</v>
      </c>
      <c r="B21" s="122" t="s">
        <v>248</v>
      </c>
      <c r="C21" s="120" t="s">
        <v>247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151</v>
      </c>
      <c r="B23" s="123" t="s">
        <v>152</v>
      </c>
      <c r="C23" s="121" t="s">
        <v>109</v>
      </c>
      <c r="D23" s="19"/>
    </row>
    <row r="24" spans="1:4" ht="15" customHeight="1" x14ac:dyDescent="0.15">
      <c r="A24" s="123" t="s">
        <v>159</v>
      </c>
      <c r="B24" s="123" t="s">
        <v>150</v>
      </c>
      <c r="C24" s="121" t="s">
        <v>160</v>
      </c>
      <c r="D24" s="19"/>
    </row>
    <row r="25" spans="1:4" ht="15" customHeight="1" x14ac:dyDescent="0.15">
      <c r="A25" s="123" t="s">
        <v>158</v>
      </c>
      <c r="B25" s="123" t="s">
        <v>156</v>
      </c>
      <c r="C25" s="121" t="s">
        <v>157</v>
      </c>
      <c r="D25" s="19"/>
    </row>
    <row r="26" spans="1:4" ht="15" customHeight="1" x14ac:dyDescent="0.15">
      <c r="A26" s="123" t="s">
        <v>154</v>
      </c>
      <c r="B26" s="123" t="s">
        <v>153</v>
      </c>
      <c r="C26" s="121" t="s">
        <v>155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95</v>
      </c>
      <c r="B28" s="343"/>
      <c r="C28" s="343"/>
      <c r="D28" s="343"/>
    </row>
    <row r="29" spans="1:4" ht="15" customHeight="1" x14ac:dyDescent="0.2">
      <c r="A29" s="30" t="s">
        <v>81</v>
      </c>
      <c r="B29" s="30" t="s">
        <v>81</v>
      </c>
      <c r="C29" s="34" t="s">
        <v>80</v>
      </c>
      <c r="D29" s="34" t="s">
        <v>80</v>
      </c>
    </row>
    <row r="30" spans="1:4" ht="15" customHeight="1" x14ac:dyDescent="0.15">
      <c r="A30" s="122" t="s">
        <v>240</v>
      </c>
      <c r="B30" s="122" t="s">
        <v>241</v>
      </c>
      <c r="C30" s="120" t="s">
        <v>240</v>
      </c>
      <c r="D30" s="120" t="s">
        <v>241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161</v>
      </c>
      <c r="B32" s="123" t="s">
        <v>162</v>
      </c>
      <c r="C32" s="121" t="s">
        <v>164</v>
      </c>
      <c r="D32" s="121" t="s">
        <v>163</v>
      </c>
    </row>
    <row r="33" spans="1:4" ht="15" customHeight="1" x14ac:dyDescent="0.15">
      <c r="A33" s="123" t="s">
        <v>168</v>
      </c>
      <c r="B33" s="123" t="s">
        <v>167</v>
      </c>
      <c r="C33" s="121" t="s">
        <v>166</v>
      </c>
      <c r="D33" s="121" t="s">
        <v>165</v>
      </c>
    </row>
    <row r="34" spans="1:4" ht="15" customHeight="1" x14ac:dyDescent="0.15">
      <c r="A34" s="123" t="s">
        <v>169</v>
      </c>
      <c r="B34" s="123" t="s">
        <v>170</v>
      </c>
      <c r="C34" s="121" t="s">
        <v>114</v>
      </c>
      <c r="D34" s="121" t="s">
        <v>133</v>
      </c>
    </row>
    <row r="35" spans="1:4" ht="15" customHeight="1" x14ac:dyDescent="0.15">
      <c r="A35" s="123" t="s">
        <v>173</v>
      </c>
      <c r="B35" s="123" t="s">
        <v>171</v>
      </c>
      <c r="C35" s="121" t="s">
        <v>172</v>
      </c>
      <c r="D35" s="121" t="s">
        <v>113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112</v>
      </c>
      <c r="B37" s="343"/>
      <c r="C37" s="343"/>
      <c r="D37" s="343"/>
    </row>
    <row r="38" spans="1:4" ht="16" x14ac:dyDescent="0.2">
      <c r="A38" s="30" t="s">
        <v>81</v>
      </c>
      <c r="B38" s="34" t="s">
        <v>80</v>
      </c>
      <c r="C38" s="34" t="s">
        <v>80</v>
      </c>
      <c r="D38" s="34" t="s">
        <v>80</v>
      </c>
    </row>
    <row r="39" spans="1:4" ht="15" customHeight="1" x14ac:dyDescent="0.15">
      <c r="A39" s="122" t="s">
        <v>243</v>
      </c>
      <c r="B39" s="120" t="s">
        <v>243</v>
      </c>
      <c r="C39" s="120" t="s">
        <v>244</v>
      </c>
      <c r="D39" s="120" t="s">
        <v>245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116</v>
      </c>
      <c r="B41" s="121" t="s">
        <v>174</v>
      </c>
      <c r="C41" s="121" t="s">
        <v>175</v>
      </c>
      <c r="D41" s="121" t="s">
        <v>176</v>
      </c>
    </row>
    <row r="42" spans="1:4" ht="15" customHeight="1" x14ac:dyDescent="0.15">
      <c r="A42" s="123" t="s">
        <v>183</v>
      </c>
      <c r="B42" s="121" t="s">
        <v>184</v>
      </c>
      <c r="C42" s="121" t="s">
        <v>115</v>
      </c>
      <c r="D42" s="121" t="s">
        <v>182</v>
      </c>
    </row>
    <row r="43" spans="1:4" ht="15" customHeight="1" x14ac:dyDescent="0.15">
      <c r="A43" s="123" t="s">
        <v>188</v>
      </c>
      <c r="B43" s="121" t="s">
        <v>185</v>
      </c>
      <c r="C43" s="121" t="s">
        <v>186</v>
      </c>
      <c r="D43" s="121" t="s">
        <v>187</v>
      </c>
    </row>
    <row r="44" spans="1:4" ht="15" customHeight="1" x14ac:dyDescent="0.15">
      <c r="A44" s="118"/>
      <c r="B44" s="118"/>
      <c r="C44" s="121" t="s">
        <v>194</v>
      </c>
      <c r="D44" s="121" t="s">
        <v>192</v>
      </c>
    </row>
    <row r="46" spans="1:4" ht="15" customHeight="1" x14ac:dyDescent="0.2">
      <c r="A46" s="30" t="s">
        <v>81</v>
      </c>
      <c r="B46" s="30" t="s">
        <v>81</v>
      </c>
      <c r="C46" s="34" t="s">
        <v>80</v>
      </c>
    </row>
    <row r="47" spans="1:4" ht="15" customHeight="1" x14ac:dyDescent="0.15">
      <c r="A47" s="122" t="s">
        <v>244</v>
      </c>
      <c r="B47" s="122" t="s">
        <v>245</v>
      </c>
      <c r="C47" s="120" t="s">
        <v>248</v>
      </c>
    </row>
    <row r="48" spans="1:4" ht="15" customHeight="1" x14ac:dyDescent="0.15">
      <c r="A48" s="26" t="s">
        <v>68</v>
      </c>
      <c r="B48" s="26" t="s">
        <v>83</v>
      </c>
      <c r="C48" s="35" t="s">
        <v>143</v>
      </c>
    </row>
    <row r="49" spans="1:4" ht="15" customHeight="1" x14ac:dyDescent="0.15">
      <c r="A49" s="123" t="s">
        <v>177</v>
      </c>
      <c r="B49" s="123" t="s">
        <v>135</v>
      </c>
      <c r="C49" s="121" t="s">
        <v>178</v>
      </c>
    </row>
    <row r="50" spans="1:4" ht="15" customHeight="1" x14ac:dyDescent="0.15">
      <c r="A50" s="123" t="s">
        <v>181</v>
      </c>
      <c r="B50" s="123" t="s">
        <v>180</v>
      </c>
      <c r="C50" s="121" t="s">
        <v>179</v>
      </c>
    </row>
    <row r="51" spans="1:4" ht="15" customHeight="1" x14ac:dyDescent="0.15">
      <c r="A51" s="123" t="s">
        <v>189</v>
      </c>
      <c r="B51" s="123" t="s">
        <v>118</v>
      </c>
      <c r="C51" s="121" t="s">
        <v>190</v>
      </c>
    </row>
    <row r="52" spans="1:4" ht="15" customHeight="1" x14ac:dyDescent="0.15">
      <c r="A52" s="123" t="s">
        <v>193</v>
      </c>
      <c r="B52" s="123" t="s">
        <v>191</v>
      </c>
      <c r="C52" s="121" t="s">
        <v>117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94</v>
      </c>
      <c r="B54" s="343"/>
      <c r="C54" s="343"/>
      <c r="D54" s="343"/>
    </row>
    <row r="55" spans="1:4" ht="15" customHeight="1" x14ac:dyDescent="0.2">
      <c r="A55" s="30" t="s">
        <v>81</v>
      </c>
      <c r="B55" s="30" t="s">
        <v>81</v>
      </c>
      <c r="C55" s="34" t="s">
        <v>80</v>
      </c>
      <c r="D55" s="19"/>
    </row>
    <row r="56" spans="1:4" ht="15" customHeight="1" x14ac:dyDescent="0.15">
      <c r="A56" s="122" t="s">
        <v>242</v>
      </c>
      <c r="B56" s="122" t="s">
        <v>134</v>
      </c>
      <c r="C56" s="120" t="s">
        <v>242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195</v>
      </c>
      <c r="B58" s="123" t="s">
        <v>197</v>
      </c>
      <c r="C58" s="121" t="s">
        <v>196</v>
      </c>
      <c r="D58" s="19"/>
    </row>
    <row r="59" spans="1:4" ht="15" customHeight="1" x14ac:dyDescent="0.15">
      <c r="A59" s="123" t="s">
        <v>200</v>
      </c>
      <c r="B59" s="123" t="s">
        <v>198</v>
      </c>
      <c r="C59" s="121" t="s">
        <v>199</v>
      </c>
      <c r="D59" s="19"/>
    </row>
    <row r="60" spans="1:4" ht="15" customHeight="1" x14ac:dyDescent="0.15">
      <c r="A60" s="123" t="s">
        <v>201</v>
      </c>
      <c r="B60" s="123" t="s">
        <v>203</v>
      </c>
      <c r="C60" s="121" t="s">
        <v>202</v>
      </c>
      <c r="D60" s="19"/>
    </row>
    <row r="61" spans="1:4" ht="15" customHeight="1" x14ac:dyDescent="0.15">
      <c r="A61" s="331"/>
      <c r="B61" s="331"/>
      <c r="C61" s="121" t="s">
        <v>204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D29" sqref="D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/>
      <c r="E13" s="66"/>
      <c r="F13" s="66">
        <v>25</v>
      </c>
      <c r="G13" s="66">
        <v>23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>
        <v>11</v>
      </c>
      <c r="G16" s="66">
        <v>25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>
        <v>22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>
        <v>20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>
        <f>IF(G16&gt;0,G16," ")</f>
        <v>25</v>
      </c>
      <c r="E19" s="68">
        <f>IF(F16&gt;0,F16," ")</f>
        <v>11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>
        <f>IF(G17&gt;0,G17," ")</f>
        <v>25</v>
      </c>
      <c r="E20" s="68">
        <f>IF(F17&gt;0,F17," ")</f>
        <v>22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>
        <f>IF(G18&gt;0,G18," ")</f>
        <v>25</v>
      </c>
      <c r="E21" s="68">
        <f>IF(F18&gt;0,F18," ")</f>
        <v>20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49</v>
      </c>
      <c r="K25" s="72">
        <f>I25-J25</f>
        <v>26</v>
      </c>
    </row>
    <row r="26" spans="1:11" ht="24" customHeight="1" x14ac:dyDescent="0.15">
      <c r="A26" s="70" t="str">
        <f>A16</f>
        <v>SC Precision 17 Red</v>
      </c>
      <c r="B26" s="354"/>
      <c r="C26" s="355"/>
      <c r="D26" s="354">
        <v>3</v>
      </c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124</v>
      </c>
      <c r="J27" s="72">
        <f>C19+C20+C21+E19+E20+E21</f>
        <v>128</v>
      </c>
      <c r="K27" s="72">
        <f>I27-J27</f>
        <v>-4</v>
      </c>
    </row>
    <row r="28" spans="1:11" x14ac:dyDescent="0.15">
      <c r="A28" s="73"/>
      <c r="B28" s="353">
        <f>SUM(B25:C27)</f>
        <v>6</v>
      </c>
      <c r="C28" s="353"/>
      <c r="D28" s="353">
        <f>SUM(D25:E27)</f>
        <v>6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277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D38" sqref="D3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82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246</v>
      </c>
      <c r="D7" s="178" t="s">
        <v>38</v>
      </c>
      <c r="E7" s="48" t="s">
        <v>247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37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205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253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238</v>
      </c>
      <c r="D17" s="181"/>
      <c r="E17" s="101" t="s">
        <v>45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55</v>
      </c>
      <c r="E19" s="101" t="s">
        <v>52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35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59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250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282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120</v>
      </c>
      <c r="C29" s="201"/>
      <c r="D29" s="201"/>
      <c r="E29" s="203"/>
      <c r="F29" s="101" t="s">
        <v>125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40</v>
      </c>
      <c r="B31" s="89" t="s">
        <v>57</v>
      </c>
      <c r="C31" s="201"/>
      <c r="D31" s="201"/>
      <c r="E31" s="203"/>
      <c r="F31" s="326" t="s">
        <v>57</v>
      </c>
      <c r="G31" s="175" t="s">
        <v>41</v>
      </c>
      <c r="H31" s="78"/>
      <c r="I31" s="102"/>
    </row>
    <row r="32" spans="1:9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34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255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60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316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283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47</v>
      </c>
      <c r="E41" s="101" t="s">
        <v>46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207</v>
      </c>
      <c r="E43" s="101" t="s">
        <v>53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281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208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218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119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251</v>
      </c>
      <c r="B53" s="109" t="s">
        <v>107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213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58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O23" sqref="O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8</v>
      </c>
      <c r="F13" s="40"/>
      <c r="G13" s="40"/>
      <c r="H13" s="40">
        <v>25</v>
      </c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17</v>
      </c>
      <c r="F14" s="40"/>
      <c r="G14" s="40"/>
      <c r="H14" s="40">
        <v>25</v>
      </c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8</v>
      </c>
      <c r="C16" s="42">
        <f>IF(D13&gt;0,D13," ")</f>
        <v>25</v>
      </c>
      <c r="D16" s="402"/>
      <c r="E16" s="403"/>
      <c r="F16" s="40"/>
      <c r="G16" s="40"/>
      <c r="H16" s="40">
        <v>25</v>
      </c>
      <c r="I16" s="40">
        <v>16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17</v>
      </c>
      <c r="C17" s="42">
        <f>IF(D14&gt;0,D14," ")</f>
        <v>25</v>
      </c>
      <c r="D17" s="404"/>
      <c r="E17" s="405"/>
      <c r="F17" s="40"/>
      <c r="G17" s="40"/>
      <c r="H17" s="40">
        <v>25</v>
      </c>
      <c r="I17" s="40">
        <v>14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>
        <f>IF(H14&gt;0,H14," ")</f>
        <v>25</v>
      </c>
      <c r="D23" s="42">
        <f>IF(I17&gt;0,I17," ")</f>
        <v>14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25</v>
      </c>
      <c r="K28" s="45">
        <f>I28-J28</f>
        <v>75</v>
      </c>
    </row>
    <row r="29" spans="1:13" ht="24" customHeight="1" x14ac:dyDescent="0.15">
      <c r="A29" s="2" t="str">
        <f>A16</f>
        <v>EP True Grit BR 16</v>
      </c>
      <c r="B29" s="391">
        <v>2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/>
      <c r="E13" s="40"/>
      <c r="F13" s="40">
        <v>25</v>
      </c>
      <c r="G13" s="40">
        <v>10</v>
      </c>
      <c r="H13" s="40">
        <v>25</v>
      </c>
      <c r="I13" s="40">
        <v>17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>
        <v>21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18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24</v>
      </c>
      <c r="I17" s="40">
        <v>26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21</v>
      </c>
      <c r="D23" s="42">
        <f>IF(I17&gt;0,I17," ")</f>
        <v>26</v>
      </c>
      <c r="E23" s="42">
        <f>IF(H17&gt;0,H17," ")</f>
        <v>24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3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96</v>
      </c>
      <c r="J28" s="45">
        <f>E13+E14+E15+G13+G14+G15+I13+I14+I15</f>
        <v>64</v>
      </c>
      <c r="K28" s="45">
        <f>I28-J28</f>
        <v>32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>
        <v>3</v>
      </c>
      <c r="C31" s="392"/>
      <c r="D31" s="391">
        <v>1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2" workbookViewId="0">
      <selection activeCell="D31" sqref="D31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246</v>
      </c>
      <c r="D7" s="178" t="s">
        <v>38</v>
      </c>
      <c r="E7" s="48" t="s">
        <v>248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238</v>
      </c>
      <c r="D17" s="181"/>
      <c r="E17" s="101" t="s">
        <v>124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206</v>
      </c>
      <c r="E19" s="326" t="s">
        <v>252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59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127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306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126</v>
      </c>
      <c r="C29" s="201"/>
      <c r="D29" s="201"/>
      <c r="E29" s="203"/>
      <c r="F29" s="101" t="s">
        <v>125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40</v>
      </c>
      <c r="B31" s="211" t="s">
        <v>254</v>
      </c>
      <c r="C31" s="201"/>
      <c r="D31" s="201"/>
      <c r="E31" s="203"/>
      <c r="F31" s="101" t="s">
        <v>57</v>
      </c>
      <c r="G31" s="175" t="s">
        <v>41</v>
      </c>
    </row>
    <row r="32" spans="1:7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4" customHeight="1" thickBot="1" x14ac:dyDescent="0.2">
      <c r="A33" s="175"/>
      <c r="B33" s="195"/>
      <c r="C33" s="201"/>
      <c r="D33" s="82" t="s">
        <v>305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34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111</v>
      </c>
      <c r="D41" s="27"/>
      <c r="E41" s="101" t="s">
        <v>239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207</v>
      </c>
      <c r="D43" s="27"/>
      <c r="E43" s="101" t="s">
        <v>53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208</v>
      </c>
      <c r="D49" s="183"/>
      <c r="E49" s="203"/>
      <c r="F49" s="27"/>
      <c r="G49" s="27"/>
    </row>
    <row r="50" spans="1:7" ht="24" customHeight="1" x14ac:dyDescent="0.2">
      <c r="A50" s="29"/>
      <c r="B50" s="185" t="s">
        <v>218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119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251</v>
      </c>
      <c r="B53" s="109" t="s">
        <v>51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213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58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opLeftCell="A7" workbookViewId="0">
      <selection activeCell="D31" sqref="D31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67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240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35</v>
      </c>
      <c r="F12" s="27"/>
      <c r="G12" s="27"/>
    </row>
    <row r="13" spans="1:7" s="27" customFormat="1" ht="36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209</v>
      </c>
      <c r="D17" s="181"/>
      <c r="E17" s="101" t="s">
        <v>124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55</v>
      </c>
      <c r="E19" s="101" t="s">
        <v>53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62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59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99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308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210</v>
      </c>
      <c r="C29" s="201"/>
      <c r="D29" s="201"/>
      <c r="E29" s="203"/>
      <c r="F29" s="101" t="s">
        <v>211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44</v>
      </c>
      <c r="B31" s="89" t="s">
        <v>51</v>
      </c>
      <c r="C31" s="201"/>
      <c r="D31" s="201"/>
      <c r="E31" s="203"/>
      <c r="F31" s="101" t="s">
        <v>57</v>
      </c>
      <c r="G31" s="175" t="s">
        <v>43</v>
      </c>
    </row>
    <row r="32" spans="1:7" s="27" customFormat="1" ht="36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7" customHeight="1" thickBot="1" x14ac:dyDescent="0.2">
      <c r="A33" s="175"/>
      <c r="B33" s="195"/>
      <c r="C33" s="201"/>
      <c r="D33" s="82" t="s">
        <v>307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63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122</v>
      </c>
      <c r="D41" s="27"/>
      <c r="E41" s="101" t="s">
        <v>121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56</v>
      </c>
      <c r="D43" s="27"/>
      <c r="E43" s="101" t="s">
        <v>54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36</v>
      </c>
      <c r="F48" s="27"/>
      <c r="G48" s="27"/>
    </row>
    <row r="49" spans="1:7" ht="27" customHeight="1" x14ac:dyDescent="0.15">
      <c r="A49" s="189"/>
      <c r="B49" s="189"/>
      <c r="C49" s="106" t="s">
        <v>208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58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/>
      <c r="E13" s="40"/>
      <c r="F13" s="40">
        <v>25</v>
      </c>
      <c r="G13" s="40">
        <v>17</v>
      </c>
      <c r="H13" s="40">
        <v>25</v>
      </c>
      <c r="I13" s="40">
        <v>20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19</v>
      </c>
      <c r="H14" s="40">
        <v>25</v>
      </c>
      <c r="I14" s="40">
        <v>20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15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>
        <f>IF(I13&gt;0,I13," ")</f>
        <v>20</v>
      </c>
      <c r="C22" s="42">
        <f>IF(H13&gt;0,H13," ")</f>
        <v>25</v>
      </c>
      <c r="D22" s="42">
        <f>IF(I16&gt;0,I16," ")</f>
        <v>25</v>
      </c>
      <c r="E22" s="42">
        <f>IF(H16&gt;0,H16," ")</f>
        <v>15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76</v>
      </c>
      <c r="K28" s="45">
        <f>I28-J28</f>
        <v>24</v>
      </c>
    </row>
    <row r="29" spans="1:13" ht="24" customHeight="1" x14ac:dyDescent="0.15">
      <c r="A29" s="2" t="str">
        <f>A16</f>
        <v>EP True Grit DO 14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>
        <v>2</v>
      </c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topLeftCell="A2" workbookViewId="0">
      <selection activeCell="D25" sqref="D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/>
      <c r="E13" s="40"/>
      <c r="F13" s="40">
        <v>25</v>
      </c>
      <c r="G13" s="40">
        <v>20</v>
      </c>
      <c r="H13" s="40">
        <v>24</v>
      </c>
      <c r="I13" s="40">
        <v>26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15</v>
      </c>
      <c r="G14" s="40">
        <v>25</v>
      </c>
      <c r="H14" s="40">
        <v>23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27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>
        <f>IF(I13&gt;0,I13," ")</f>
        <v>26</v>
      </c>
      <c r="C22" s="42">
        <f>IF(H13&gt;0,H13," ")</f>
        <v>24</v>
      </c>
      <c r="D22" s="42">
        <f>IF(I16&gt;0,I16," ")</f>
        <v>25</v>
      </c>
      <c r="E22" s="42">
        <f>IF(H16&gt;0,H16," ")</f>
        <v>27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23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1</v>
      </c>
      <c r="C28" s="392"/>
      <c r="D28" s="391">
        <v>3</v>
      </c>
      <c r="E28" s="392"/>
      <c r="F28" s="391"/>
      <c r="G28" s="392"/>
      <c r="H28" s="44"/>
      <c r="I28" s="45">
        <f>D13+D14+D15+F13+F14+F15+H13+H14+H15</f>
        <v>87</v>
      </c>
      <c r="J28" s="45">
        <f>E13+E14+E15+G13+G14+G15+I13+I14+I15</f>
        <v>96</v>
      </c>
      <c r="K28" s="45">
        <f>I28-J28</f>
        <v>-9</v>
      </c>
    </row>
    <row r="29" spans="1:13" ht="24" customHeight="1" x14ac:dyDescent="0.15">
      <c r="A29" s="2" t="str">
        <f>A16</f>
        <v>NM Cactus 15 Green</v>
      </c>
      <c r="B29" s="391">
        <v>1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1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>
        <v>3</v>
      </c>
      <c r="C31" s="392"/>
      <c r="D31" s="391">
        <v>1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2" workbookViewId="0">
      <selection activeCell="E47" sqref="E4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241</v>
      </c>
      <c r="E7" s="125" t="s">
        <v>38</v>
      </c>
      <c r="F7" s="125" t="s">
        <v>256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33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310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69</v>
      </c>
      <c r="D29" s="29"/>
      <c r="E29" s="139" t="s">
        <v>288</v>
      </c>
      <c r="F29" s="54"/>
      <c r="G29" s="219" t="s">
        <v>61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40</v>
      </c>
      <c r="C31" s="141" t="s">
        <v>103</v>
      </c>
      <c r="D31" s="29"/>
      <c r="E31" s="54"/>
      <c r="F31" s="146"/>
      <c r="G31" s="224" t="s">
        <v>51</v>
      </c>
      <c r="H31" s="29" t="s">
        <v>41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309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289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34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317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32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71</v>
      </c>
      <c r="D50" s="29"/>
      <c r="F50" s="54"/>
      <c r="G50" s="219" t="s">
        <v>64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214</v>
      </c>
      <c r="C52" s="141" t="s">
        <v>215</v>
      </c>
      <c r="D52" s="29"/>
      <c r="E52" s="54"/>
      <c r="F52" s="54"/>
      <c r="G52" s="224" t="s">
        <v>107</v>
      </c>
      <c r="H52" s="29" t="s">
        <v>216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1" workbookViewId="0">
      <selection activeCell="F48" sqref="F48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257</v>
      </c>
      <c r="E7" s="125" t="s">
        <v>38</v>
      </c>
      <c r="F7" s="125" t="s">
        <v>258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35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314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62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313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71</v>
      </c>
      <c r="D29" s="29"/>
      <c r="E29" s="139" t="s">
        <v>290</v>
      </c>
      <c r="F29" s="54"/>
      <c r="G29" s="219" t="s">
        <v>64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215</v>
      </c>
      <c r="D31" s="29"/>
      <c r="E31" s="54"/>
      <c r="F31" s="146"/>
      <c r="G31" s="224" t="s">
        <v>51</v>
      </c>
      <c r="H31" s="29" t="s">
        <v>43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312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291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36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69</v>
      </c>
      <c r="D50" s="29"/>
      <c r="F50" s="54"/>
      <c r="G50" s="219" t="s">
        <v>61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103</v>
      </c>
      <c r="D52" s="29"/>
      <c r="E52" s="54"/>
      <c r="F52" s="54"/>
      <c r="G52" s="224" t="s">
        <v>107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activeCell="D29" sqref="D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/>
      <c r="E13" s="66"/>
      <c r="F13" s="66">
        <v>23</v>
      </c>
      <c r="G13" s="66">
        <v>25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19</v>
      </c>
      <c r="G14" s="66">
        <v>25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18</v>
      </c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>
        <v>7</v>
      </c>
      <c r="G16" s="66">
        <v>25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>
        <v>17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>
        <v>11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>
        <f>IF(G13&gt;0,G13," ")</f>
        <v>25</v>
      </c>
      <c r="C19" s="68">
        <f>IF(F13&gt;0,F13," ")</f>
        <v>23</v>
      </c>
      <c r="D19" s="68">
        <f>IF(G16&gt;0,G16," ")</f>
        <v>25</v>
      </c>
      <c r="E19" s="68">
        <f>IF(F16&gt;0,F16," ")</f>
        <v>7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25</v>
      </c>
      <c r="C20" s="68">
        <f>IF(F14&gt;0,F14," ")</f>
        <v>19</v>
      </c>
      <c r="D20" s="68">
        <f>IF(G17&gt;0,G17," ")</f>
        <v>25</v>
      </c>
      <c r="E20" s="68">
        <f>IF(F17&gt;0,F17," ")</f>
        <v>17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18</v>
      </c>
      <c r="C21" s="68">
        <f>IF(F15&gt;0,F15," ")</f>
        <v>25</v>
      </c>
      <c r="D21" s="68">
        <f>IF(G18&gt;0,G18," ")</f>
        <v>25</v>
      </c>
      <c r="E21" s="68">
        <f>IF(F18&gt;0,F18," ")</f>
        <v>11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>
        <v>1</v>
      </c>
      <c r="C25" s="355"/>
      <c r="D25" s="354">
        <v>2</v>
      </c>
      <c r="E25" s="355"/>
      <c r="F25" s="354"/>
      <c r="G25" s="355"/>
      <c r="H25" s="71"/>
      <c r="I25" s="72">
        <f>IF(D13+D14+D15+F13+F14+F15=0,0,D13+D14+D15+F13+F14+F15)</f>
        <v>67</v>
      </c>
      <c r="J25" s="72">
        <f>E13+E14+E15+G13+G14+G15</f>
        <v>68</v>
      </c>
      <c r="K25" s="72">
        <f>I25-J25</f>
        <v>-1</v>
      </c>
    </row>
    <row r="26" spans="1:11" ht="24" customHeight="1" x14ac:dyDescent="0.15">
      <c r="A26" s="70" t="str">
        <f>A16</f>
        <v>FCVBC 14 Lorraine</v>
      </c>
      <c r="B26" s="354"/>
      <c r="C26" s="355"/>
      <c r="D26" s="354">
        <v>3</v>
      </c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4">
        <v>5</v>
      </c>
      <c r="C27" s="355"/>
      <c r="D27" s="354">
        <v>1</v>
      </c>
      <c r="E27" s="355"/>
      <c r="F27" s="354"/>
      <c r="G27" s="355"/>
      <c r="H27" s="71"/>
      <c r="I27" s="72">
        <f>B19+B20+B21+D19+D20+D21</f>
        <v>143</v>
      </c>
      <c r="J27" s="72">
        <f>C19+C20+C21+E19+E20+E21</f>
        <v>102</v>
      </c>
      <c r="K27" s="72">
        <f>I27-J27</f>
        <v>41</v>
      </c>
    </row>
    <row r="28" spans="1:11" x14ac:dyDescent="0.15">
      <c r="A28" s="73"/>
      <c r="B28" s="353">
        <f>SUM(B25:C27)</f>
        <v>6</v>
      </c>
      <c r="C28" s="353"/>
      <c r="D28" s="353">
        <f>SUM(D25:E27)</f>
        <v>6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P19" sqref="P1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/>
      <c r="E13" s="40"/>
      <c r="F13" s="40">
        <v>25</v>
      </c>
      <c r="G13" s="40">
        <v>15</v>
      </c>
      <c r="H13" s="40">
        <v>25</v>
      </c>
      <c r="I13" s="40">
        <v>20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11</v>
      </c>
      <c r="H14" s="40">
        <v>25</v>
      </c>
      <c r="I14" s="40">
        <v>12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25</v>
      </c>
      <c r="I16" s="40">
        <v>14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>
        <f>IF(I13&gt;0,I13," ")</f>
        <v>20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12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58</v>
      </c>
      <c r="K28" s="45">
        <f>I28-J28</f>
        <v>42</v>
      </c>
    </row>
    <row r="29" spans="1:13" ht="24" customHeight="1" x14ac:dyDescent="0.15">
      <c r="A29" s="2" t="str">
        <f>A16</f>
        <v>NEVBC 15 Purple</v>
      </c>
      <c r="B29" s="391">
        <v>2</v>
      </c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/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C33" sqref="C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84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/>
      <c r="E13" s="40"/>
      <c r="F13" s="40">
        <v>25</v>
      </c>
      <c r="G13" s="40">
        <v>10</v>
      </c>
      <c r="H13" s="40">
        <v>25</v>
      </c>
      <c r="I13" s="40">
        <v>12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25</v>
      </c>
      <c r="I16" s="40">
        <v>11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>
        <f>IF(I13&gt;0,I13," ")</f>
        <v>12</v>
      </c>
      <c r="C22" s="42">
        <f>IF(H13&gt;0,H13," ")</f>
        <v>25</v>
      </c>
      <c r="D22" s="42">
        <f>IF(I16&gt;0,I16," ")</f>
        <v>11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44</v>
      </c>
      <c r="K28" s="45">
        <f>I28-J28</f>
        <v>56</v>
      </c>
    </row>
    <row r="29" spans="1:13" ht="24" customHeight="1" x14ac:dyDescent="0.15">
      <c r="A29" s="2" t="str">
        <f>A16</f>
        <v>SF Storm 133 Spikers</v>
      </c>
      <c r="B29" s="391">
        <v>2</v>
      </c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144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1" workbookViewId="0">
      <selection activeCell="E42" sqref="E4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82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39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259</v>
      </c>
      <c r="D7" s="48" t="s">
        <v>260</v>
      </c>
      <c r="E7" s="50" t="s">
        <v>38</v>
      </c>
      <c r="F7" s="48" t="s">
        <v>261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219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88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298</v>
      </c>
      <c r="F16" s="6"/>
      <c r="G16" s="154"/>
      <c r="H16" s="6"/>
      <c r="I16" s="237"/>
    </row>
    <row r="17" spans="1:9" ht="28.5" customHeight="1" x14ac:dyDescent="0.15">
      <c r="B17" s="6"/>
      <c r="C17" s="164" t="s">
        <v>220</v>
      </c>
      <c r="D17" s="239"/>
      <c r="E17" s="16"/>
      <c r="F17" s="6"/>
      <c r="G17" s="154" t="s">
        <v>221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72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138</v>
      </c>
      <c r="D19" s="163"/>
      <c r="E19" s="236" t="s">
        <v>222</v>
      </c>
      <c r="F19" s="6"/>
      <c r="G19" s="156" t="s">
        <v>86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85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223</v>
      </c>
      <c r="E22" s="168"/>
      <c r="F22" s="154" t="s">
        <v>224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293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139</v>
      </c>
      <c r="E24" s="16" t="s">
        <v>285</v>
      </c>
      <c r="F24" s="156" t="s">
        <v>79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225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294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226</v>
      </c>
      <c r="C29" s="6"/>
      <c r="D29" s="6"/>
      <c r="E29" s="173" t="s">
        <v>292</v>
      </c>
      <c r="F29" s="6"/>
      <c r="G29" s="6"/>
      <c r="H29" s="154" t="s">
        <v>227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40</v>
      </c>
      <c r="B31" s="161" t="s">
        <v>228</v>
      </c>
      <c r="C31" s="16"/>
      <c r="D31" s="16"/>
      <c r="E31" s="16"/>
      <c r="F31" s="16"/>
      <c r="G31" s="16"/>
      <c r="H31" s="246" t="s">
        <v>229</v>
      </c>
      <c r="I31" s="245" t="s">
        <v>41</v>
      </c>
    </row>
    <row r="32" spans="1:9" ht="28.5" customHeight="1" thickBot="1" x14ac:dyDescent="0.2">
      <c r="A32" s="245" t="s">
        <v>42</v>
      </c>
      <c r="B32" s="161"/>
      <c r="C32" s="16"/>
      <c r="D32" s="163"/>
      <c r="E32" s="16" t="s">
        <v>284</v>
      </c>
      <c r="F32" s="163"/>
      <c r="G32" s="16"/>
      <c r="H32" s="246"/>
      <c r="I32" s="245" t="s">
        <v>42</v>
      </c>
    </row>
    <row r="33" spans="1:9" ht="28.5" customHeight="1" x14ac:dyDescent="0.15">
      <c r="A33" s="16"/>
      <c r="B33" s="161"/>
      <c r="C33" s="16"/>
      <c r="D33" s="163"/>
      <c r="E33" s="236" t="s">
        <v>46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65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230</v>
      </c>
      <c r="E36" s="168"/>
      <c r="F36" s="154" t="s">
        <v>231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279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100</v>
      </c>
      <c r="E38" s="16" t="s">
        <v>75</v>
      </c>
      <c r="F38" s="156" t="s">
        <v>76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59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318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232</v>
      </c>
      <c r="D43" s="6"/>
      <c r="E43" s="173" t="s">
        <v>91</v>
      </c>
      <c r="F43" s="6"/>
      <c r="G43" s="246" t="s">
        <v>233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215</v>
      </c>
      <c r="D45" s="16"/>
      <c r="E45" s="16"/>
      <c r="F45" s="16"/>
      <c r="G45" s="246" t="s">
        <v>87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297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60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127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234</v>
      </c>
      <c r="E50" s="168"/>
      <c r="F50" s="154" t="s">
        <v>235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92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89</v>
      </c>
      <c r="E52" s="166" t="s">
        <v>34</v>
      </c>
      <c r="F52" s="156" t="s">
        <v>73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236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90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278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58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30" workbookViewId="0">
      <selection activeCell="C11" sqref="C11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82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262</v>
      </c>
      <c r="E7" s="50" t="s">
        <v>38</v>
      </c>
      <c r="F7" s="48" t="s">
        <v>263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35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47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85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300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69</v>
      </c>
      <c r="D17" s="107"/>
      <c r="E17" s="78"/>
      <c r="F17" s="80"/>
      <c r="G17" s="91" t="s">
        <v>132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77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139</v>
      </c>
      <c r="D19" s="79"/>
      <c r="E19" s="81" t="s">
        <v>45</v>
      </c>
      <c r="F19" s="80"/>
      <c r="G19" s="98" t="s">
        <v>79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65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49</v>
      </c>
      <c r="E22" s="111"/>
      <c r="F22" s="91" t="s">
        <v>61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129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73</v>
      </c>
      <c r="E24" s="78" t="s">
        <v>287</v>
      </c>
      <c r="F24" s="98" t="s">
        <v>51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59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136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130</v>
      </c>
      <c r="C29" s="80"/>
      <c r="D29" s="80"/>
      <c r="E29" s="106" t="s">
        <v>295</v>
      </c>
      <c r="F29" s="80"/>
      <c r="G29" s="80"/>
      <c r="H29" s="91" t="s">
        <v>131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44</v>
      </c>
      <c r="B31" s="100" t="s">
        <v>86</v>
      </c>
      <c r="C31" s="78"/>
      <c r="D31" s="78"/>
      <c r="E31" s="78"/>
      <c r="F31" s="78"/>
      <c r="G31" s="78"/>
      <c r="H31" s="101" t="s">
        <v>87</v>
      </c>
      <c r="I31" s="78" t="s">
        <v>43</v>
      </c>
    </row>
    <row r="32" spans="1:9" s="27" customFormat="1" ht="30" customHeight="1" thickBot="1" x14ac:dyDescent="0.2">
      <c r="A32" s="78" t="s">
        <v>42</v>
      </c>
      <c r="B32" s="100"/>
      <c r="C32" s="78"/>
      <c r="D32" s="79"/>
      <c r="E32" s="78" t="s">
        <v>286</v>
      </c>
      <c r="F32" s="79"/>
      <c r="G32" s="78"/>
      <c r="H32" s="101"/>
      <c r="I32" s="78" t="s">
        <v>42</v>
      </c>
    </row>
    <row r="33" spans="1:9" s="27" customFormat="1" ht="30" customHeight="1" x14ac:dyDescent="0.15">
      <c r="A33" s="78"/>
      <c r="B33" s="100"/>
      <c r="C33" s="78"/>
      <c r="D33" s="79"/>
      <c r="E33" s="81" t="s">
        <v>60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137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50</v>
      </c>
      <c r="E36" s="111"/>
      <c r="F36" s="91" t="s">
        <v>64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296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88</v>
      </c>
      <c r="E38" s="119" t="s">
        <v>78</v>
      </c>
      <c r="F38" s="98" t="s">
        <v>89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46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71</v>
      </c>
      <c r="D41" s="80"/>
      <c r="E41" s="86" t="s">
        <v>90</v>
      </c>
      <c r="F41" s="80"/>
      <c r="G41" s="101" t="s">
        <v>74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215</v>
      </c>
      <c r="D43" s="80"/>
      <c r="E43" s="106" t="s">
        <v>93</v>
      </c>
      <c r="F43" s="80"/>
      <c r="G43" s="101" t="s">
        <v>66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299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48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76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280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58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C29" sqref="C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/>
      <c r="E13" s="66"/>
      <c r="F13" s="66">
        <v>25</v>
      </c>
      <c r="G13" s="66">
        <v>11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>
        <v>27</v>
      </c>
      <c r="G16" s="66">
        <v>29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>
        <v>19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>
        <v>25</v>
      </c>
      <c r="G18" s="66">
        <v>27</v>
      </c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>
        <f>IF(G16&gt;0,G16," ")</f>
        <v>29</v>
      </c>
      <c r="E19" s="68">
        <f>IF(F16&gt;0,F16," ")</f>
        <v>27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>
        <f>IF(G17&gt;0,G17," ")</f>
        <v>25</v>
      </c>
      <c r="E20" s="68">
        <f>IF(F17&gt;0,F17," ")</f>
        <v>19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>
        <f>IF(G18&gt;0,G18," ")</f>
        <v>27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25</v>
      </c>
      <c r="K25" s="72">
        <f>I25-J25</f>
        <v>50</v>
      </c>
    </row>
    <row r="26" spans="1:11" ht="24" customHeight="1" x14ac:dyDescent="0.15">
      <c r="A26" s="70" t="str">
        <f>A16</f>
        <v>FCVBC 12 Jen</v>
      </c>
      <c r="B26" s="354"/>
      <c r="C26" s="355"/>
      <c r="D26" s="354">
        <v>3</v>
      </c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106</v>
      </c>
      <c r="J27" s="72">
        <f>C19+C20+C21+E19+E20+E21</f>
        <v>146</v>
      </c>
      <c r="K27" s="72">
        <f>I27-J27</f>
        <v>-40</v>
      </c>
    </row>
    <row r="28" spans="1:11" x14ac:dyDescent="0.15">
      <c r="A28" s="73"/>
      <c r="B28" s="353">
        <f>SUM(B25:C27)</f>
        <v>6</v>
      </c>
      <c r="C28" s="353"/>
      <c r="D28" s="353">
        <f>SUM(D25:E27)</f>
        <v>6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G6" sqref="G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/>
      <c r="E13" s="66"/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>
        <v>25</v>
      </c>
      <c r="G16" s="66">
        <v>13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>
        <v>25</v>
      </c>
      <c r="G17" s="66">
        <v>12</v>
      </c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>
        <v>25</v>
      </c>
      <c r="G18" s="66">
        <v>15</v>
      </c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>
        <f>IF(G16&gt;0,G16," ")</f>
        <v>13</v>
      </c>
      <c r="E19" s="68">
        <f>IF(F16&gt;0,F16," ")</f>
        <v>25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>
        <f>IF(G17&gt;0,G17," ")</f>
        <v>12</v>
      </c>
      <c r="E20" s="68">
        <f>IF(F17&gt;0,F17," ")</f>
        <v>25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>
        <f>IF(G18&gt;0,G18," ")</f>
        <v>15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41</v>
      </c>
      <c r="K25" s="72">
        <f>I25-J25</f>
        <v>34</v>
      </c>
    </row>
    <row r="26" spans="1:11" ht="24" customHeight="1" x14ac:dyDescent="0.15">
      <c r="A26" s="70" t="str">
        <f>A16</f>
        <v>ARVC 11N1 Adidas</v>
      </c>
      <c r="B26" s="354">
        <v>3</v>
      </c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6</v>
      </c>
      <c r="E27" s="355"/>
      <c r="F27" s="354"/>
      <c r="G27" s="355"/>
      <c r="H27" s="71"/>
      <c r="I27" s="72">
        <f>B19+B20+B21+D19+D20+D21</f>
        <v>81</v>
      </c>
      <c r="J27" s="72">
        <f>C19+C20+C21+E19+E20+E21</f>
        <v>150</v>
      </c>
      <c r="K27" s="72">
        <f>I27-J27</f>
        <v>-69</v>
      </c>
    </row>
    <row r="28" spans="1:11" x14ac:dyDescent="0.15">
      <c r="A28" s="73"/>
      <c r="B28" s="353">
        <f>SUM(B25:C27)</f>
        <v>6</v>
      </c>
      <c r="C28" s="353"/>
      <c r="D28" s="353">
        <f>SUM(D25:E27)</f>
        <v>6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265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101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24" workbookViewId="0">
      <selection activeCell="E49" sqref="E49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82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237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270</v>
      </c>
      <c r="E7" s="265" t="s">
        <v>38</v>
      </c>
      <c r="F7" s="264" t="s">
        <v>271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37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205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50</v>
      </c>
      <c r="E15" s="267"/>
      <c r="F15" s="278" t="s">
        <v>45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57</v>
      </c>
      <c r="E17" s="270" t="s">
        <v>303</v>
      </c>
      <c r="F17" s="296" t="s">
        <v>52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59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69</v>
      </c>
      <c r="D21" s="266"/>
      <c r="E21" s="292" t="s">
        <v>250</v>
      </c>
      <c r="F21" s="293"/>
      <c r="G21" s="278" t="s">
        <v>61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103</v>
      </c>
      <c r="D23" s="266"/>
      <c r="E23" s="295"/>
      <c r="F23" s="293"/>
      <c r="G23" s="296" t="s">
        <v>51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36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47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54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131</v>
      </c>
      <c r="C31" s="77"/>
      <c r="D31" s="266"/>
      <c r="E31" s="266"/>
      <c r="F31" s="334"/>
      <c r="G31" s="293"/>
      <c r="H31" s="278" t="s">
        <v>132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302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40</v>
      </c>
      <c r="B33" s="141" t="s">
        <v>87</v>
      </c>
      <c r="C33" s="77"/>
      <c r="D33" s="266"/>
      <c r="E33" s="273"/>
      <c r="F33" s="270" t="s">
        <v>301</v>
      </c>
      <c r="G33" s="269"/>
      <c r="H33" s="296" t="s">
        <v>79</v>
      </c>
      <c r="I33" s="77" t="s">
        <v>41</v>
      </c>
    </row>
    <row r="34" spans="1:9" s="124" customFormat="1" ht="33" customHeight="1" x14ac:dyDescent="0.2">
      <c r="A34" s="77" t="s">
        <v>42</v>
      </c>
      <c r="B34" s="277"/>
      <c r="C34" s="77"/>
      <c r="D34" s="266"/>
      <c r="E34" s="273"/>
      <c r="F34" s="287"/>
      <c r="G34" s="269"/>
      <c r="H34" s="278"/>
      <c r="I34" s="77" t="s">
        <v>42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48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56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34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71</v>
      </c>
      <c r="D41" s="266"/>
      <c r="E41" s="270" t="s">
        <v>35</v>
      </c>
      <c r="F41" s="293"/>
      <c r="G41" s="278" t="s">
        <v>64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215</v>
      </c>
      <c r="E43" s="288" t="s">
        <v>60</v>
      </c>
      <c r="G43" s="296" t="s">
        <v>107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249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49</v>
      </c>
      <c r="E47" s="314"/>
      <c r="F47" s="278" t="s">
        <v>46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304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55</v>
      </c>
      <c r="E49" s="262"/>
      <c r="F49" s="296" t="s">
        <v>53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272</v>
      </c>
      <c r="C51" s="275"/>
      <c r="D51" s="317"/>
      <c r="E51" s="269"/>
      <c r="F51" s="276"/>
      <c r="G51" s="269"/>
      <c r="H51" s="233" t="s">
        <v>273</v>
      </c>
      <c r="I51" s="29"/>
    </row>
    <row r="52" spans="1:10" s="124" customFormat="1" ht="33" customHeight="1" thickBot="1" x14ac:dyDescent="0.25">
      <c r="A52" s="29"/>
      <c r="B52" s="144" t="s">
        <v>130</v>
      </c>
      <c r="C52" s="275"/>
      <c r="D52" s="307"/>
      <c r="E52" s="269"/>
      <c r="F52" s="318"/>
      <c r="G52" s="271"/>
      <c r="H52" s="278" t="s">
        <v>74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208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274</v>
      </c>
      <c r="B54" s="141" t="s">
        <v>86</v>
      </c>
      <c r="C54" s="275"/>
      <c r="D54" s="269"/>
      <c r="E54" s="269"/>
      <c r="F54" s="266"/>
      <c r="G54" s="266"/>
      <c r="H54" s="296" t="s">
        <v>66</v>
      </c>
      <c r="I54" s="29" t="s">
        <v>216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275</v>
      </c>
      <c r="C57" s="267"/>
      <c r="D57" s="266"/>
      <c r="E57" s="262"/>
      <c r="F57" s="266"/>
      <c r="G57" s="266"/>
      <c r="H57" s="234" t="s">
        <v>276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58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2020-02-16T01:02:23Z</dcterms:modified>
</cp:coreProperties>
</file>