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GDrake/Desktop/Vollytine/"/>
    </mc:Choice>
  </mc:AlternateContent>
  <xr:revisionPtr revIDLastSave="0" documentId="13_ncr:1_{049D6792-20D1-B040-875A-AF0D0A931FC9}" xr6:coauthVersionLast="45" xr6:coauthVersionMax="45" xr10:uidLastSave="{00000000-0000-0000-0000-000000000000}"/>
  <bookViews>
    <workbookView xWindow="200" yWindow="460" windowWidth="14520" windowHeight="16980" tabRatio="657" xr2:uid="{00000000-000D-0000-FFFF-FFFF00000000}"/>
  </bookViews>
  <sheets>
    <sheet name="POOLS" sheetId="1" r:id="rId1"/>
    <sheet name="D2 PoolA" sheetId="4" r:id="rId2"/>
    <sheet name="D2 PoolB" sheetId="31" r:id="rId3"/>
    <sheet name="D2 PoolC" sheetId="33" r:id="rId4"/>
    <sheet name="D2 GOLD &amp; SILVER" sheetId="29" r:id="rId5"/>
    <sheet name="D2 BRONZ" sheetId="51" r:id="rId6"/>
    <sheet name="D3 PoolA" sheetId="7" r:id="rId7"/>
    <sheet name="D3 PoolB" sheetId="8" r:id="rId8"/>
    <sheet name="D3 PoolC" sheetId="34" r:id="rId9"/>
    <sheet name="D3 PoolD" sheetId="35" r:id="rId10"/>
    <sheet name="D3 GOLD &amp; SILVER" sheetId="10" r:id="rId11"/>
    <sheet name="D3 BRNZ &amp; CONSOL" sheetId="39" r:id="rId12"/>
    <sheet name="D4 PoolA" sheetId="36" r:id="rId13"/>
    <sheet name="D4 PoolB" sheetId="42" r:id="rId14"/>
    <sheet name="D4 PoolC" sheetId="12" r:id="rId15"/>
    <sheet name="D4 PoolD" sheetId="37" r:id="rId16"/>
    <sheet name="D4 PoolE" sheetId="13" r:id="rId17"/>
    <sheet name="D4 PoolF" sheetId="14" r:id="rId18"/>
    <sheet name="D4 GOLD &amp; SILVER" sheetId="15" r:id="rId19"/>
    <sheet name="D4 BRNZ &amp; CONSOL" sheetId="16" r:id="rId20"/>
    <sheet name="D5 PoolA" sheetId="44" r:id="rId21"/>
    <sheet name="D5 PoolB" sheetId="45" r:id="rId22"/>
    <sheet name="D5 PoolC" sheetId="41" r:id="rId23"/>
    <sheet name="D5 GOLD &amp; SILVER" sheetId="49" r:id="rId24"/>
    <sheet name="D5 BRONZ &amp; CONSOL" sheetId="46" r:id="rId25"/>
    <sheet name="D6 PoolA" sheetId="47" r:id="rId26"/>
    <sheet name="D6 GOLD" sheetId="48" r:id="rId27"/>
  </sheets>
  <definedNames>
    <definedName name="_xlnm.Print_Area" localSheetId="2">'D2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7" l="1"/>
  <c r="B40" i="7"/>
  <c r="F39" i="7"/>
  <c r="D37" i="7"/>
  <c r="F36" i="7"/>
  <c r="D36" i="7"/>
  <c r="B36" i="7"/>
  <c r="F35" i="7"/>
  <c r="B35" i="7"/>
  <c r="H32" i="7"/>
  <c r="F32" i="7"/>
  <c r="D32" i="7"/>
  <c r="B32" i="7"/>
  <c r="A31" i="7"/>
  <c r="D39" i="7" s="1"/>
  <c r="A30" i="7"/>
  <c r="D35" i="7" s="1"/>
  <c r="A29" i="7"/>
  <c r="B38" i="7" s="1"/>
  <c r="J28" i="7"/>
  <c r="I28" i="7"/>
  <c r="A28" i="7"/>
  <c r="F38" i="7" s="1"/>
  <c r="G23" i="7"/>
  <c r="F23" i="7"/>
  <c r="E23" i="7"/>
  <c r="D23" i="7"/>
  <c r="C23" i="7"/>
  <c r="B23" i="7"/>
  <c r="G22" i="7"/>
  <c r="F22" i="7"/>
  <c r="E22" i="7"/>
  <c r="D22" i="7"/>
  <c r="C22" i="7"/>
  <c r="J31" i="7" s="1"/>
  <c r="B22" i="7"/>
  <c r="I31" i="7" s="1"/>
  <c r="K31" i="7" s="1"/>
  <c r="E20" i="7"/>
  <c r="D20" i="7"/>
  <c r="C20" i="7"/>
  <c r="B20" i="7"/>
  <c r="E19" i="7"/>
  <c r="D19" i="7"/>
  <c r="C19" i="7"/>
  <c r="J30" i="7" s="1"/>
  <c r="B19" i="7"/>
  <c r="I30" i="7" s="1"/>
  <c r="C17" i="7"/>
  <c r="B17" i="7"/>
  <c r="C16" i="7"/>
  <c r="J29" i="7" s="1"/>
  <c r="J32" i="7" s="1"/>
  <c r="B16" i="7"/>
  <c r="I29" i="7" s="1"/>
  <c r="K29" i="7" s="1"/>
  <c r="H12" i="7"/>
  <c r="F12" i="7"/>
  <c r="D12" i="7"/>
  <c r="B12" i="7"/>
  <c r="D41" i="39"/>
  <c r="D33" i="39" s="1"/>
  <c r="C19" i="39"/>
  <c r="D15" i="39"/>
  <c r="D23" i="39" s="1"/>
  <c r="E19" i="39" s="1"/>
  <c r="F28" i="39" s="1"/>
  <c r="B39" i="7" l="1"/>
  <c r="F37" i="7"/>
  <c r="D38" i="7"/>
  <c r="D40" i="7"/>
  <c r="B37" i="7"/>
  <c r="I32" i="7"/>
  <c r="K30" i="7"/>
  <c r="K28" i="7"/>
  <c r="K32" i="7" s="1"/>
  <c r="E37" i="39"/>
  <c r="C37" i="39"/>
  <c r="B28" i="39" s="1"/>
  <c r="C19" i="10"/>
  <c r="E27" i="29"/>
  <c r="F24" i="29"/>
  <c r="G19" i="29" s="1"/>
  <c r="E21" i="29"/>
  <c r="D18" i="29"/>
  <c r="C23" i="29"/>
  <c r="E15" i="29"/>
  <c r="F35" i="51"/>
  <c r="D35" i="51"/>
  <c r="B35" i="51"/>
  <c r="F34" i="51"/>
  <c r="D34" i="51"/>
  <c r="B34" i="51"/>
  <c r="F33" i="51"/>
  <c r="D33" i="51"/>
  <c r="B33" i="51"/>
  <c r="H30" i="51"/>
  <c r="F30" i="51"/>
  <c r="D30" i="51"/>
  <c r="B30" i="51"/>
  <c r="A29" i="51"/>
  <c r="A28" i="51"/>
  <c r="J27" i="51"/>
  <c r="I27" i="51"/>
  <c r="A27" i="51"/>
  <c r="E23" i="51"/>
  <c r="D23" i="51"/>
  <c r="C23" i="51"/>
  <c r="B23" i="51"/>
  <c r="E22" i="51"/>
  <c r="D22" i="51"/>
  <c r="C22" i="51"/>
  <c r="B22" i="51"/>
  <c r="E21" i="51"/>
  <c r="D21" i="51"/>
  <c r="C21" i="51"/>
  <c r="B21" i="51"/>
  <c r="I29" i="51" s="1"/>
  <c r="C20" i="51"/>
  <c r="J28" i="51" s="1"/>
  <c r="B20" i="51"/>
  <c r="C19" i="51"/>
  <c r="B19" i="51"/>
  <c r="I28" i="51"/>
  <c r="I30" i="51" s="1"/>
  <c r="C18" i="51"/>
  <c r="B18" i="51"/>
  <c r="F14" i="51"/>
  <c r="D14" i="51"/>
  <c r="B14" i="51"/>
  <c r="E27" i="46"/>
  <c r="F24" i="46"/>
  <c r="G19" i="46"/>
  <c r="E21" i="46"/>
  <c r="D18" i="46"/>
  <c r="C23" i="46"/>
  <c r="E15" i="46"/>
  <c r="J30" i="51"/>
  <c r="J29" i="51"/>
  <c r="K27" i="51"/>
  <c r="K29" i="51"/>
  <c r="F18" i="48"/>
  <c r="E15" i="48"/>
  <c r="E21" i="48" s="1"/>
  <c r="E34" i="16"/>
  <c r="E40" i="16"/>
  <c r="E47" i="16" s="1"/>
  <c r="G42" i="16" s="1"/>
  <c r="E26" i="16"/>
  <c r="E20" i="16" s="1"/>
  <c r="E13" i="16" s="1"/>
  <c r="E34" i="15"/>
  <c r="E40" i="15" s="1"/>
  <c r="E26" i="15"/>
  <c r="E27" i="49"/>
  <c r="F24" i="49"/>
  <c r="G19" i="49" s="1"/>
  <c r="E21" i="49"/>
  <c r="D18" i="49"/>
  <c r="C23" i="49" s="1"/>
  <c r="E15" i="49"/>
  <c r="D41" i="10"/>
  <c r="D33" i="10"/>
  <c r="D15" i="10"/>
  <c r="D23" i="10" s="1"/>
  <c r="E19" i="10" s="1"/>
  <c r="F28" i="10" s="1"/>
  <c r="D18" i="48"/>
  <c r="F40" i="8"/>
  <c r="B40" i="8"/>
  <c r="F39" i="8"/>
  <c r="F36" i="8"/>
  <c r="D36" i="8"/>
  <c r="B36" i="8"/>
  <c r="F35" i="8"/>
  <c r="H32" i="8"/>
  <c r="F32" i="8"/>
  <c r="D32" i="8"/>
  <c r="B32" i="8"/>
  <c r="A31" i="8"/>
  <c r="D37" i="8" s="1"/>
  <c r="A30" i="8"/>
  <c r="D35" i="8" s="1"/>
  <c r="A29" i="8"/>
  <c r="D40" i="8" s="1"/>
  <c r="J28" i="8"/>
  <c r="I28" i="8"/>
  <c r="A28" i="8"/>
  <c r="B35" i="8"/>
  <c r="G23" i="8"/>
  <c r="F23" i="8"/>
  <c r="E23" i="8"/>
  <c r="D23" i="8"/>
  <c r="C23" i="8"/>
  <c r="B23" i="8"/>
  <c r="G22" i="8"/>
  <c r="F22" i="8"/>
  <c r="E22" i="8"/>
  <c r="D22" i="8"/>
  <c r="C22" i="8"/>
  <c r="B22" i="8"/>
  <c r="I31" i="8" s="1"/>
  <c r="K31" i="8" s="1"/>
  <c r="E20" i="8"/>
  <c r="D20" i="8"/>
  <c r="C20" i="8"/>
  <c r="B20" i="8"/>
  <c r="E19" i="8"/>
  <c r="D19" i="8"/>
  <c r="C19" i="8"/>
  <c r="B19" i="8"/>
  <c r="I30" i="8" s="1"/>
  <c r="C17" i="8"/>
  <c r="B17" i="8"/>
  <c r="I29" i="8" s="1"/>
  <c r="C16" i="8"/>
  <c r="B16" i="8"/>
  <c r="H12" i="8"/>
  <c r="F12" i="8"/>
  <c r="D12" i="8"/>
  <c r="B12" i="8"/>
  <c r="F40" i="47"/>
  <c r="B40" i="47"/>
  <c r="F39" i="47"/>
  <c r="F36" i="47"/>
  <c r="D36" i="47"/>
  <c r="B36" i="47"/>
  <c r="F35" i="47"/>
  <c r="H32" i="47"/>
  <c r="F32" i="47"/>
  <c r="D32" i="47"/>
  <c r="B32" i="47"/>
  <c r="A31" i="47"/>
  <c r="D37" i="47" s="1"/>
  <c r="A30" i="47"/>
  <c r="D35" i="47" s="1"/>
  <c r="A29" i="47"/>
  <c r="B38" i="47"/>
  <c r="J28" i="47"/>
  <c r="I28" i="47"/>
  <c r="A28" i="47"/>
  <c r="B35" i="47"/>
  <c r="G23" i="47"/>
  <c r="F23" i="47"/>
  <c r="E23" i="47"/>
  <c r="D23" i="47"/>
  <c r="C23" i="47"/>
  <c r="B23" i="47"/>
  <c r="G22" i="47"/>
  <c r="F22" i="47"/>
  <c r="E22" i="47"/>
  <c r="D22" i="47"/>
  <c r="C22" i="47"/>
  <c r="B22" i="47"/>
  <c r="E20" i="47"/>
  <c r="D20" i="47"/>
  <c r="C20" i="47"/>
  <c r="B20" i="47"/>
  <c r="E19" i="47"/>
  <c r="D19" i="47"/>
  <c r="C19" i="47"/>
  <c r="B19" i="47"/>
  <c r="C17" i="47"/>
  <c r="B17" i="47"/>
  <c r="C16" i="47"/>
  <c r="B16" i="47"/>
  <c r="H12" i="47"/>
  <c r="F12" i="47"/>
  <c r="D12" i="47"/>
  <c r="B12" i="47"/>
  <c r="F40" i="41"/>
  <c r="B40" i="41"/>
  <c r="F39" i="41"/>
  <c r="F36" i="41"/>
  <c r="D36" i="41"/>
  <c r="B36" i="41"/>
  <c r="F35" i="41"/>
  <c r="H32" i="41"/>
  <c r="F32" i="41"/>
  <c r="D32" i="41"/>
  <c r="B32" i="41"/>
  <c r="A31" i="41"/>
  <c r="D39" i="41"/>
  <c r="A30" i="41"/>
  <c r="D35" i="41" s="1"/>
  <c r="A29" i="41"/>
  <c r="B38" i="41" s="1"/>
  <c r="J28" i="41"/>
  <c r="I28" i="41"/>
  <c r="A28" i="41"/>
  <c r="G23" i="41"/>
  <c r="F23" i="41"/>
  <c r="E23" i="41"/>
  <c r="D23" i="41"/>
  <c r="C23" i="41"/>
  <c r="B23" i="41"/>
  <c r="G22" i="41"/>
  <c r="F22" i="41"/>
  <c r="E22" i="41"/>
  <c r="D22" i="41"/>
  <c r="C22" i="41"/>
  <c r="J31" i="41"/>
  <c r="B22" i="41"/>
  <c r="E20" i="41"/>
  <c r="D20" i="41"/>
  <c r="C20" i="41"/>
  <c r="J30" i="41" s="1"/>
  <c r="B20" i="41"/>
  <c r="E19" i="41"/>
  <c r="D19" i="41"/>
  <c r="I30" i="41"/>
  <c r="C19" i="41"/>
  <c r="B19" i="41"/>
  <c r="C17" i="41"/>
  <c r="B17" i="41"/>
  <c r="C16" i="41"/>
  <c r="J29" i="41"/>
  <c r="J32" i="41" s="1"/>
  <c r="B16" i="41"/>
  <c r="I29" i="41"/>
  <c r="K29" i="41" s="1"/>
  <c r="K32" i="41" s="1"/>
  <c r="H12" i="41"/>
  <c r="F12" i="41"/>
  <c r="D12" i="41"/>
  <c r="B12" i="41"/>
  <c r="F40" i="45"/>
  <c r="B40" i="45"/>
  <c r="F39" i="45"/>
  <c r="F36" i="45"/>
  <c r="D36" i="45"/>
  <c r="B36" i="45"/>
  <c r="F35" i="45"/>
  <c r="H32" i="45"/>
  <c r="F32" i="45"/>
  <c r="D32" i="45"/>
  <c r="B32" i="45"/>
  <c r="A31" i="45"/>
  <c r="D37" i="45" s="1"/>
  <c r="A30" i="45"/>
  <c r="D35" i="45" s="1"/>
  <c r="A29" i="45"/>
  <c r="B38" i="45"/>
  <c r="J28" i="45"/>
  <c r="I28" i="45"/>
  <c r="A28" i="45"/>
  <c r="B37" i="45" s="1"/>
  <c r="B35" i="45"/>
  <c r="G23" i="45"/>
  <c r="F23" i="45"/>
  <c r="E23" i="45"/>
  <c r="D23" i="45"/>
  <c r="C23" i="45"/>
  <c r="B23" i="45"/>
  <c r="G22" i="45"/>
  <c r="F22" i="45"/>
  <c r="E22" i="45"/>
  <c r="D22" i="45"/>
  <c r="C22" i="45"/>
  <c r="B22" i="45"/>
  <c r="I31" i="45" s="1"/>
  <c r="K31" i="45" s="1"/>
  <c r="E20" i="45"/>
  <c r="D20" i="45"/>
  <c r="C20" i="45"/>
  <c r="B20" i="45"/>
  <c r="E19" i="45"/>
  <c r="D19" i="45"/>
  <c r="I30" i="45" s="1"/>
  <c r="C19" i="45"/>
  <c r="J30" i="45" s="1"/>
  <c r="K30" i="45" s="1"/>
  <c r="B19" i="45"/>
  <c r="C17" i="45"/>
  <c r="J29" i="45" s="1"/>
  <c r="B17" i="45"/>
  <c r="I29" i="45" s="1"/>
  <c r="C16" i="45"/>
  <c r="B16" i="45"/>
  <c r="H12" i="45"/>
  <c r="F12" i="45"/>
  <c r="D12" i="45"/>
  <c r="B12" i="45"/>
  <c r="F40" i="44"/>
  <c r="B40" i="44"/>
  <c r="F39" i="44"/>
  <c r="F36" i="44"/>
  <c r="D36" i="44"/>
  <c r="B36" i="44"/>
  <c r="F35" i="44"/>
  <c r="H32" i="44"/>
  <c r="F32" i="44"/>
  <c r="D32" i="44"/>
  <c r="B32" i="44"/>
  <c r="A31" i="44"/>
  <c r="D39" i="44" s="1"/>
  <c r="A30" i="44"/>
  <c r="D35" i="44"/>
  <c r="A29" i="44"/>
  <c r="J28" i="44"/>
  <c r="I28" i="44"/>
  <c r="A28" i="44"/>
  <c r="B35" i="44" s="1"/>
  <c r="G23" i="44"/>
  <c r="F23" i="44"/>
  <c r="E23" i="44"/>
  <c r="D23" i="44"/>
  <c r="C23" i="44"/>
  <c r="B23" i="44"/>
  <c r="I31" i="44" s="1"/>
  <c r="K31" i="44" s="1"/>
  <c r="G22" i="44"/>
  <c r="F22" i="44"/>
  <c r="E22" i="44"/>
  <c r="D22" i="44"/>
  <c r="C22" i="44"/>
  <c r="J31" i="44" s="1"/>
  <c r="B22" i="44"/>
  <c r="E20" i="44"/>
  <c r="D20" i="44"/>
  <c r="C20" i="44"/>
  <c r="B20" i="44"/>
  <c r="E19" i="44"/>
  <c r="J30" i="44" s="1"/>
  <c r="D19" i="44"/>
  <c r="C19" i="44"/>
  <c r="B19" i="44"/>
  <c r="I30" i="44" s="1"/>
  <c r="C17" i="44"/>
  <c r="J29" i="44" s="1"/>
  <c r="B17" i="44"/>
  <c r="C16" i="44"/>
  <c r="J32" i="44"/>
  <c r="B16" i="44"/>
  <c r="H12" i="44"/>
  <c r="F12" i="44"/>
  <c r="D12" i="44"/>
  <c r="B12" i="44"/>
  <c r="F40" i="12"/>
  <c r="B40" i="12"/>
  <c r="F39" i="12"/>
  <c r="F36" i="12"/>
  <c r="D36" i="12"/>
  <c r="B36" i="12"/>
  <c r="F35" i="12"/>
  <c r="H32" i="12"/>
  <c r="F32" i="12"/>
  <c r="D32" i="12"/>
  <c r="B32" i="12"/>
  <c r="A31" i="12"/>
  <c r="D39" i="12" s="1"/>
  <c r="A30" i="12"/>
  <c r="D35" i="12" s="1"/>
  <c r="A29" i="12"/>
  <c r="B38" i="12" s="1"/>
  <c r="J28" i="12"/>
  <c r="I28" i="12"/>
  <c r="I32" i="12" s="1"/>
  <c r="A28" i="12"/>
  <c r="F38" i="12" s="1"/>
  <c r="G23" i="12"/>
  <c r="F23" i="12"/>
  <c r="E23" i="12"/>
  <c r="D23" i="12"/>
  <c r="C23" i="12"/>
  <c r="B23" i="12"/>
  <c r="G22" i="12"/>
  <c r="F22" i="12"/>
  <c r="E22" i="12"/>
  <c r="D22" i="12"/>
  <c r="C22" i="12"/>
  <c r="B22" i="12"/>
  <c r="E20" i="12"/>
  <c r="D20" i="12"/>
  <c r="C20" i="12"/>
  <c r="B20" i="12"/>
  <c r="E19" i="12"/>
  <c r="D19" i="12"/>
  <c r="C19" i="12"/>
  <c r="B19" i="12"/>
  <c r="I30" i="12"/>
  <c r="C17" i="12"/>
  <c r="J29" i="12" s="1"/>
  <c r="J32" i="12" s="1"/>
  <c r="B17" i="12"/>
  <c r="C16" i="12"/>
  <c r="B16" i="12"/>
  <c r="H12" i="12"/>
  <c r="F12" i="12"/>
  <c r="D12" i="12"/>
  <c r="B12" i="12"/>
  <c r="F40" i="42"/>
  <c r="B40" i="42"/>
  <c r="F39" i="42"/>
  <c r="F36" i="42"/>
  <c r="D36" i="42"/>
  <c r="B36" i="42"/>
  <c r="F35" i="42"/>
  <c r="H32" i="42"/>
  <c r="F32" i="42"/>
  <c r="D32" i="42"/>
  <c r="B32" i="42"/>
  <c r="A31" i="42"/>
  <c r="D37" i="42" s="1"/>
  <c r="A30" i="42"/>
  <c r="D35" i="42" s="1"/>
  <c r="A29" i="42"/>
  <c r="B38" i="42"/>
  <c r="J28" i="42"/>
  <c r="I28" i="42"/>
  <c r="A28" i="42"/>
  <c r="B37" i="42" s="1"/>
  <c r="B35" i="42"/>
  <c r="G23" i="42"/>
  <c r="F23" i="42"/>
  <c r="C23" i="42"/>
  <c r="B23" i="42"/>
  <c r="G22" i="42"/>
  <c r="J31" i="42" s="1"/>
  <c r="F22" i="42"/>
  <c r="E22" i="42"/>
  <c r="C22" i="42"/>
  <c r="B22" i="42"/>
  <c r="E20" i="42"/>
  <c r="D20" i="42"/>
  <c r="C20" i="42"/>
  <c r="B20" i="42"/>
  <c r="E19" i="42"/>
  <c r="D19" i="42"/>
  <c r="C19" i="42"/>
  <c r="B19" i="42"/>
  <c r="C17" i="42"/>
  <c r="B17" i="42"/>
  <c r="C16" i="42"/>
  <c r="J29" i="42"/>
  <c r="J32" i="42" s="1"/>
  <c r="B16" i="42"/>
  <c r="I29" i="42"/>
  <c r="H12" i="42"/>
  <c r="F12" i="42"/>
  <c r="D12" i="42"/>
  <c r="B12" i="42"/>
  <c r="F33" i="33"/>
  <c r="D33" i="33"/>
  <c r="B33" i="33"/>
  <c r="F32" i="33"/>
  <c r="D32" i="33"/>
  <c r="B32" i="33"/>
  <c r="F31" i="33"/>
  <c r="D31" i="33"/>
  <c r="B31" i="33"/>
  <c r="H28" i="33"/>
  <c r="F28" i="33"/>
  <c r="D28" i="33"/>
  <c r="B28" i="33"/>
  <c r="A27" i="33"/>
  <c r="A26" i="33"/>
  <c r="J25" i="33"/>
  <c r="I25" i="33"/>
  <c r="A25" i="33"/>
  <c r="E21" i="33"/>
  <c r="D21" i="33"/>
  <c r="C21" i="33"/>
  <c r="B21" i="33"/>
  <c r="E20" i="33"/>
  <c r="D20" i="33"/>
  <c r="C20" i="33"/>
  <c r="B20" i="33"/>
  <c r="E19" i="33"/>
  <c r="D19" i="33"/>
  <c r="C19" i="33"/>
  <c r="B19" i="33"/>
  <c r="C18" i="33"/>
  <c r="B18" i="33"/>
  <c r="C17" i="33"/>
  <c r="J26" i="33"/>
  <c r="B17" i="33"/>
  <c r="C16" i="33"/>
  <c r="B16" i="33"/>
  <c r="F12" i="33"/>
  <c r="D12" i="33"/>
  <c r="B12" i="33"/>
  <c r="F33" i="31"/>
  <c r="D33" i="31"/>
  <c r="B33" i="31"/>
  <c r="F32" i="31"/>
  <c r="D32" i="31"/>
  <c r="B32" i="31"/>
  <c r="F31" i="31"/>
  <c r="D31" i="31"/>
  <c r="B31" i="31"/>
  <c r="H28" i="31"/>
  <c r="F28" i="31"/>
  <c r="D28" i="31"/>
  <c r="B28" i="31"/>
  <c r="A27" i="31"/>
  <c r="A26" i="31"/>
  <c r="J25" i="31"/>
  <c r="I25" i="31"/>
  <c r="A25" i="31"/>
  <c r="E21" i="31"/>
  <c r="D21" i="31"/>
  <c r="C21" i="31"/>
  <c r="B21" i="31"/>
  <c r="E20" i="31"/>
  <c r="D20" i="31"/>
  <c r="C20" i="31"/>
  <c r="B20" i="31"/>
  <c r="E19" i="31"/>
  <c r="D19" i="31"/>
  <c r="C19" i="31"/>
  <c r="B19" i="31"/>
  <c r="C18" i="31"/>
  <c r="B18" i="31"/>
  <c r="C17" i="31"/>
  <c r="B17" i="31"/>
  <c r="C16" i="31"/>
  <c r="B16" i="31"/>
  <c r="F12" i="31"/>
  <c r="D12" i="31"/>
  <c r="B12" i="31"/>
  <c r="F33" i="4"/>
  <c r="D33" i="4"/>
  <c r="B33" i="4"/>
  <c r="F32" i="4"/>
  <c r="D32" i="4"/>
  <c r="B32" i="4"/>
  <c r="F31" i="4"/>
  <c r="D31" i="4"/>
  <c r="B31" i="4"/>
  <c r="H28" i="4"/>
  <c r="F28" i="4"/>
  <c r="D28" i="4"/>
  <c r="B28" i="4"/>
  <c r="A27" i="4"/>
  <c r="A26" i="4"/>
  <c r="J25" i="4"/>
  <c r="I25" i="4"/>
  <c r="A25" i="4"/>
  <c r="E21" i="4"/>
  <c r="D21" i="4"/>
  <c r="C21" i="4"/>
  <c r="B21" i="4"/>
  <c r="E20" i="4"/>
  <c r="D20" i="4"/>
  <c r="C20" i="4"/>
  <c r="B20" i="4"/>
  <c r="E19" i="4"/>
  <c r="D19" i="4"/>
  <c r="C19" i="4"/>
  <c r="B19" i="4"/>
  <c r="C18" i="4"/>
  <c r="B18" i="4"/>
  <c r="C17" i="4"/>
  <c r="B17" i="4"/>
  <c r="C16" i="4"/>
  <c r="B16" i="4"/>
  <c r="F12" i="4"/>
  <c r="D12" i="4"/>
  <c r="B12" i="4"/>
  <c r="J32" i="45"/>
  <c r="J31" i="45"/>
  <c r="J29" i="8"/>
  <c r="J30" i="12"/>
  <c r="D38" i="45"/>
  <c r="B39" i="41"/>
  <c r="B38" i="8"/>
  <c r="D38" i="47"/>
  <c r="F38" i="42"/>
  <c r="I29" i="12"/>
  <c r="I31" i="12"/>
  <c r="J30" i="8"/>
  <c r="K30" i="8" s="1"/>
  <c r="J31" i="8"/>
  <c r="K29" i="8"/>
  <c r="I32" i="8"/>
  <c r="D39" i="8"/>
  <c r="B37" i="8"/>
  <c r="D38" i="8"/>
  <c r="F38" i="8"/>
  <c r="F37" i="8"/>
  <c r="F38" i="47"/>
  <c r="B37" i="47"/>
  <c r="F37" i="47"/>
  <c r="B39" i="47"/>
  <c r="D40" i="47"/>
  <c r="D37" i="41"/>
  <c r="F37" i="41"/>
  <c r="D38" i="41"/>
  <c r="D40" i="41"/>
  <c r="F38" i="45"/>
  <c r="D38" i="44"/>
  <c r="F38" i="44"/>
  <c r="K28" i="41"/>
  <c r="K28" i="45"/>
  <c r="F37" i="45"/>
  <c r="B39" i="45"/>
  <c r="D40" i="45"/>
  <c r="K28" i="44"/>
  <c r="F37" i="44"/>
  <c r="B39" i="44"/>
  <c r="D40" i="12"/>
  <c r="B37" i="12"/>
  <c r="B35" i="12"/>
  <c r="D38" i="42"/>
  <c r="D37" i="12"/>
  <c r="K28" i="12"/>
  <c r="F37" i="42"/>
  <c r="B39" i="42"/>
  <c r="D40" i="42"/>
  <c r="I26" i="4"/>
  <c r="I26" i="33"/>
  <c r="F40" i="13"/>
  <c r="B40" i="13"/>
  <c r="F39" i="13"/>
  <c r="F36" i="13"/>
  <c r="D36" i="13"/>
  <c r="B36" i="13"/>
  <c r="F35" i="13"/>
  <c r="H32" i="13"/>
  <c r="F32" i="13"/>
  <c r="D32" i="13"/>
  <c r="B32" i="13"/>
  <c r="A31" i="13"/>
  <c r="D37" i="13" s="1"/>
  <c r="A30" i="13"/>
  <c r="D35" i="13" s="1"/>
  <c r="A29" i="13"/>
  <c r="D40" i="13" s="1"/>
  <c r="J28" i="13"/>
  <c r="I28" i="13"/>
  <c r="A28" i="13"/>
  <c r="B37" i="13" s="1"/>
  <c r="I30" i="13"/>
  <c r="J29" i="13"/>
  <c r="H12" i="13"/>
  <c r="F12" i="13"/>
  <c r="D12" i="13"/>
  <c r="B12" i="13"/>
  <c r="F40" i="14"/>
  <c r="B40" i="14"/>
  <c r="F39" i="14"/>
  <c r="F36" i="14"/>
  <c r="D36" i="14"/>
  <c r="B36" i="14"/>
  <c r="F35" i="14"/>
  <c r="H32" i="14"/>
  <c r="F32" i="14"/>
  <c r="D32" i="14"/>
  <c r="B32" i="14"/>
  <c r="A31" i="14"/>
  <c r="D39" i="14"/>
  <c r="A30" i="14"/>
  <c r="D35" i="14"/>
  <c r="A29" i="14"/>
  <c r="D40" i="14" s="1"/>
  <c r="B38" i="14"/>
  <c r="J28" i="14"/>
  <c r="I28" i="14"/>
  <c r="K28" i="14" s="1"/>
  <c r="A28" i="14"/>
  <c r="B35" i="14"/>
  <c r="G23" i="14"/>
  <c r="F23" i="14"/>
  <c r="E23" i="14"/>
  <c r="D23" i="14"/>
  <c r="C23" i="14"/>
  <c r="B23" i="14"/>
  <c r="I31" i="14" s="1"/>
  <c r="K31" i="14" s="1"/>
  <c r="G22" i="14"/>
  <c r="F22" i="14"/>
  <c r="E22" i="14"/>
  <c r="D22" i="14"/>
  <c r="C22" i="14"/>
  <c r="B22" i="14"/>
  <c r="E20" i="14"/>
  <c r="D20" i="14"/>
  <c r="C20" i="14"/>
  <c r="B20" i="14"/>
  <c r="E19" i="14"/>
  <c r="D19" i="14"/>
  <c r="I30" i="14" s="1"/>
  <c r="K30" i="14" s="1"/>
  <c r="C19" i="14"/>
  <c r="B19" i="14"/>
  <c r="C17" i="14"/>
  <c r="B17" i="14"/>
  <c r="C16" i="14"/>
  <c r="B16" i="14"/>
  <c r="H12" i="14"/>
  <c r="F12" i="14"/>
  <c r="D12" i="14"/>
  <c r="B12" i="14"/>
  <c r="F40" i="37"/>
  <c r="B40" i="37"/>
  <c r="F39" i="37"/>
  <c r="F36" i="37"/>
  <c r="D36" i="37"/>
  <c r="B36" i="37"/>
  <c r="F35" i="37"/>
  <c r="H32" i="37"/>
  <c r="F32" i="37"/>
  <c r="D32" i="37"/>
  <c r="B32" i="37"/>
  <c r="A31" i="37"/>
  <c r="D39" i="37" s="1"/>
  <c r="A30" i="37"/>
  <c r="I29" i="37"/>
  <c r="A29" i="37"/>
  <c r="D40" i="37" s="1"/>
  <c r="J28" i="37"/>
  <c r="I28" i="37"/>
  <c r="A28" i="37"/>
  <c r="B37" i="37" s="1"/>
  <c r="J30" i="37"/>
  <c r="H12" i="37"/>
  <c r="F12" i="37"/>
  <c r="D12" i="37"/>
  <c r="B12" i="37"/>
  <c r="F40" i="36"/>
  <c r="B40" i="36"/>
  <c r="F39" i="36"/>
  <c r="F36" i="36"/>
  <c r="D36" i="36"/>
  <c r="B36" i="36"/>
  <c r="F35" i="36"/>
  <c r="H32" i="36"/>
  <c r="F32" i="36"/>
  <c r="D32" i="36"/>
  <c r="B32" i="36"/>
  <c r="A31" i="36"/>
  <c r="D39" i="36" s="1"/>
  <c r="A30" i="36"/>
  <c r="D35" i="36" s="1"/>
  <c r="A29" i="36"/>
  <c r="D40" i="36" s="1"/>
  <c r="B38" i="36"/>
  <c r="J28" i="36"/>
  <c r="I28" i="36"/>
  <c r="A28" i="36"/>
  <c r="B35" i="36" s="1"/>
  <c r="F38" i="36"/>
  <c r="G23" i="36"/>
  <c r="F23" i="36"/>
  <c r="E23" i="36"/>
  <c r="D23" i="36"/>
  <c r="C23" i="36"/>
  <c r="B23" i="36"/>
  <c r="G22" i="36"/>
  <c r="F22" i="36"/>
  <c r="E22" i="36"/>
  <c r="D22" i="36"/>
  <c r="C22" i="36"/>
  <c r="B22" i="36"/>
  <c r="E20" i="36"/>
  <c r="D20" i="36"/>
  <c r="C20" i="36"/>
  <c r="B20" i="36"/>
  <c r="E19" i="36"/>
  <c r="D19" i="36"/>
  <c r="C19" i="36"/>
  <c r="B19" i="36"/>
  <c r="C17" i="36"/>
  <c r="B17" i="36"/>
  <c r="C16" i="36"/>
  <c r="B16" i="36"/>
  <c r="I29" i="36" s="1"/>
  <c r="H12" i="36"/>
  <c r="F12" i="36"/>
  <c r="D12" i="36"/>
  <c r="B12" i="36"/>
  <c r="F40" i="35"/>
  <c r="B40" i="35"/>
  <c r="F39" i="35"/>
  <c r="F36" i="35"/>
  <c r="D36" i="35"/>
  <c r="B36" i="35"/>
  <c r="F35" i="35"/>
  <c r="H32" i="35"/>
  <c r="F32" i="35"/>
  <c r="D32" i="35"/>
  <c r="B32" i="35"/>
  <c r="A31" i="35"/>
  <c r="D39" i="35" s="1"/>
  <c r="A30" i="35"/>
  <c r="B39" i="35" s="1"/>
  <c r="A29" i="35"/>
  <c r="B38" i="35" s="1"/>
  <c r="J28" i="35"/>
  <c r="I28" i="35"/>
  <c r="A28" i="35"/>
  <c r="F38" i="35" s="1"/>
  <c r="G23" i="35"/>
  <c r="F23" i="35"/>
  <c r="E23" i="35"/>
  <c r="D23" i="35"/>
  <c r="C23" i="35"/>
  <c r="B23" i="35"/>
  <c r="G22" i="35"/>
  <c r="F22" i="35"/>
  <c r="E22" i="35"/>
  <c r="D22" i="35"/>
  <c r="C22" i="35"/>
  <c r="B22" i="35"/>
  <c r="E20" i="35"/>
  <c r="D20" i="35"/>
  <c r="C20" i="35"/>
  <c r="B20" i="35"/>
  <c r="E19" i="35"/>
  <c r="D19" i="35"/>
  <c r="C19" i="35"/>
  <c r="B19" i="35"/>
  <c r="C17" i="35"/>
  <c r="B17" i="35"/>
  <c r="C16" i="35"/>
  <c r="J29" i="35" s="1"/>
  <c r="B16" i="35"/>
  <c r="H12" i="35"/>
  <c r="F12" i="35"/>
  <c r="D12" i="35"/>
  <c r="B12" i="35"/>
  <c r="F40" i="34"/>
  <c r="B40" i="34"/>
  <c r="F39" i="34"/>
  <c r="F36" i="34"/>
  <c r="D36" i="34"/>
  <c r="B36" i="34"/>
  <c r="F35" i="34"/>
  <c r="H32" i="34"/>
  <c r="F32" i="34"/>
  <c r="D32" i="34"/>
  <c r="B32" i="34"/>
  <c r="A31" i="34"/>
  <c r="D39" i="34" s="1"/>
  <c r="A30" i="34"/>
  <c r="B39" i="34" s="1"/>
  <c r="A29" i="34"/>
  <c r="B38" i="34" s="1"/>
  <c r="J28" i="34"/>
  <c r="I28" i="34"/>
  <c r="A28" i="34"/>
  <c r="F38" i="34" s="1"/>
  <c r="G23" i="34"/>
  <c r="F23" i="34"/>
  <c r="E23" i="34"/>
  <c r="D23" i="34"/>
  <c r="C23" i="34"/>
  <c r="B23" i="34"/>
  <c r="G22" i="34"/>
  <c r="F22" i="34"/>
  <c r="E22" i="34"/>
  <c r="D22" i="34"/>
  <c r="C22" i="34"/>
  <c r="B22" i="34"/>
  <c r="E20" i="34"/>
  <c r="D20" i="34"/>
  <c r="C20" i="34"/>
  <c r="B20" i="34"/>
  <c r="E19" i="34"/>
  <c r="D19" i="34"/>
  <c r="I30" i="34" s="1"/>
  <c r="C19" i="34"/>
  <c r="B19" i="34"/>
  <c r="C17" i="34"/>
  <c r="B17" i="34"/>
  <c r="C16" i="34"/>
  <c r="J29" i="34" s="1"/>
  <c r="J32" i="34" s="1"/>
  <c r="B16" i="34"/>
  <c r="H12" i="34"/>
  <c r="F12" i="34"/>
  <c r="D12" i="34"/>
  <c r="B12" i="34"/>
  <c r="D37" i="14"/>
  <c r="B39" i="14"/>
  <c r="D38" i="14"/>
  <c r="D39" i="13"/>
  <c r="F38" i="13"/>
  <c r="I29" i="34"/>
  <c r="K29" i="34" s="1"/>
  <c r="F37" i="14"/>
  <c r="J29" i="14"/>
  <c r="J32" i="14" s="1"/>
  <c r="D37" i="37"/>
  <c r="J29" i="37"/>
  <c r="J31" i="34"/>
  <c r="D38" i="13"/>
  <c r="B35" i="13"/>
  <c r="I29" i="13"/>
  <c r="K29" i="13"/>
  <c r="I31" i="13"/>
  <c r="J30" i="14"/>
  <c r="J30" i="34"/>
  <c r="K30" i="34" s="1"/>
  <c r="I31" i="37"/>
  <c r="J31" i="37"/>
  <c r="I30" i="37"/>
  <c r="J31" i="13"/>
  <c r="J30" i="13"/>
  <c r="J32" i="13" s="1"/>
  <c r="K30" i="13"/>
  <c r="J31" i="14"/>
  <c r="J29" i="36"/>
  <c r="F37" i="34"/>
  <c r="B37" i="34"/>
  <c r="D37" i="36"/>
  <c r="B37" i="14"/>
  <c r="K28" i="13"/>
  <c r="K32" i="13" s="1"/>
  <c r="B35" i="34"/>
  <c r="F38" i="14"/>
  <c r="I32" i="13"/>
  <c r="K31" i="13"/>
  <c r="I29" i="47" l="1"/>
  <c r="J29" i="47"/>
  <c r="I31" i="42"/>
  <c r="K31" i="42" s="1"/>
  <c r="K26" i="33"/>
  <c r="I26" i="31"/>
  <c r="I28" i="31" s="1"/>
  <c r="J26" i="31"/>
  <c r="K25" i="4"/>
  <c r="J30" i="36"/>
  <c r="K29" i="37"/>
  <c r="J30" i="35"/>
  <c r="J28" i="31"/>
  <c r="I28" i="4"/>
  <c r="J27" i="4"/>
  <c r="J32" i="47"/>
  <c r="I32" i="47"/>
  <c r="J31" i="47"/>
  <c r="K28" i="35"/>
  <c r="I31" i="35"/>
  <c r="J31" i="35"/>
  <c r="K31" i="37"/>
  <c r="J32" i="36"/>
  <c r="I30" i="36"/>
  <c r="I27" i="4"/>
  <c r="J27" i="33"/>
  <c r="I27" i="33"/>
  <c r="J28" i="33"/>
  <c r="I27" i="31"/>
  <c r="K25" i="31"/>
  <c r="J27" i="31"/>
  <c r="J32" i="35"/>
  <c r="K29" i="47"/>
  <c r="K28" i="47"/>
  <c r="I30" i="47"/>
  <c r="J30" i="47"/>
  <c r="I31" i="36"/>
  <c r="J31" i="36"/>
  <c r="K28" i="36"/>
  <c r="I32" i="36"/>
  <c r="K30" i="37"/>
  <c r="K28" i="37"/>
  <c r="J32" i="37"/>
  <c r="J30" i="42"/>
  <c r="I30" i="42"/>
  <c r="K28" i="42"/>
  <c r="I32" i="42"/>
  <c r="F37" i="35"/>
  <c r="D35" i="35"/>
  <c r="D38" i="35"/>
  <c r="D38" i="34"/>
  <c r="F37" i="12"/>
  <c r="F37" i="36"/>
  <c r="D38" i="36"/>
  <c r="D37" i="34"/>
  <c r="I32" i="45"/>
  <c r="K29" i="45"/>
  <c r="K32" i="45" s="1"/>
  <c r="F23" i="16"/>
  <c r="D23" i="16" s="1"/>
  <c r="C18" i="16" s="1"/>
  <c r="G18" i="16"/>
  <c r="H30" i="16" s="1"/>
  <c r="K26" i="31"/>
  <c r="I31" i="41"/>
  <c r="K31" i="41" s="1"/>
  <c r="I31" i="47"/>
  <c r="D39" i="47"/>
  <c r="K28" i="8"/>
  <c r="K32" i="8" s="1"/>
  <c r="K32" i="12"/>
  <c r="K29" i="36"/>
  <c r="D37" i="35"/>
  <c r="B39" i="36"/>
  <c r="D35" i="34"/>
  <c r="B38" i="37"/>
  <c r="F37" i="13"/>
  <c r="K29" i="12"/>
  <c r="I28" i="33"/>
  <c r="K29" i="42"/>
  <c r="D39" i="42"/>
  <c r="I29" i="44"/>
  <c r="K30" i="41"/>
  <c r="B37" i="41"/>
  <c r="B35" i="41"/>
  <c r="F38" i="41"/>
  <c r="J32" i="8"/>
  <c r="E37" i="10"/>
  <c r="C37" i="10"/>
  <c r="B28" i="10" s="1"/>
  <c r="E20" i="15"/>
  <c r="E13" i="15" s="1"/>
  <c r="B30" i="15"/>
  <c r="D40" i="35"/>
  <c r="B35" i="37"/>
  <c r="F38" i="37"/>
  <c r="J26" i="4"/>
  <c r="J28" i="4" s="1"/>
  <c r="K30" i="12"/>
  <c r="J31" i="12"/>
  <c r="K31" i="12" s="1"/>
  <c r="K30" i="44"/>
  <c r="D35" i="37"/>
  <c r="D38" i="37"/>
  <c r="I32" i="37"/>
  <c r="B37" i="35"/>
  <c r="B39" i="37"/>
  <c r="I32" i="34"/>
  <c r="I29" i="14"/>
  <c r="K29" i="14" s="1"/>
  <c r="K32" i="14" s="1"/>
  <c r="I32" i="41"/>
  <c r="B37" i="36"/>
  <c r="K28" i="34"/>
  <c r="K32" i="34" s="1"/>
  <c r="B38" i="13"/>
  <c r="F37" i="37"/>
  <c r="B39" i="13"/>
  <c r="D40" i="34"/>
  <c r="I31" i="34"/>
  <c r="K31" i="34" s="1"/>
  <c r="I29" i="35"/>
  <c r="I30" i="35"/>
  <c r="B35" i="35"/>
  <c r="K25" i="33"/>
  <c r="K28" i="33" s="1"/>
  <c r="D38" i="12"/>
  <c r="B37" i="44"/>
  <c r="B39" i="12"/>
  <c r="B38" i="44"/>
  <c r="D40" i="44"/>
  <c r="D37" i="44"/>
  <c r="D39" i="45"/>
  <c r="B39" i="8"/>
  <c r="F37" i="16"/>
  <c r="D37" i="16" s="1"/>
  <c r="C42" i="16" s="1"/>
  <c r="B30" i="16" s="1"/>
  <c r="K28" i="51"/>
  <c r="K30" i="51" s="1"/>
  <c r="F37" i="15"/>
  <c r="E47" i="15"/>
  <c r="G42" i="15" s="1"/>
  <c r="K30" i="36" l="1"/>
  <c r="K28" i="31"/>
  <c r="K30" i="47"/>
  <c r="K32" i="37"/>
  <c r="K30" i="35"/>
  <c r="K26" i="4"/>
  <c r="K28" i="4" s="1"/>
  <c r="K27" i="4"/>
  <c r="K32" i="47"/>
  <c r="K31" i="47"/>
  <c r="K31" i="35"/>
  <c r="K32" i="36"/>
  <c r="K32" i="42"/>
  <c r="K27" i="33"/>
  <c r="K27" i="31"/>
  <c r="K31" i="36"/>
  <c r="K30" i="42"/>
  <c r="H30" i="15"/>
  <c r="D37" i="15"/>
  <c r="C42" i="15" s="1"/>
  <c r="G18" i="15"/>
  <c r="F23" i="15"/>
  <c r="D23" i="15" s="1"/>
  <c r="C18" i="15" s="1"/>
  <c r="I32" i="44"/>
  <c r="K29" i="44"/>
  <c r="K32" i="44" s="1"/>
  <c r="I32" i="14"/>
  <c r="K29" i="35"/>
  <c r="K32" i="35" s="1"/>
  <c r="I32" i="35"/>
  <c r="F19" i="42"/>
  <c r="F19" i="4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<sst xmlns="http://schemas.openxmlformats.org/spreadsheetml/2006/main" count="1146" uniqueCount="268">
  <si>
    <t>AM Pools</t>
  </si>
  <si>
    <t>PM Pool</t>
  </si>
  <si>
    <t>POOL A</t>
  </si>
  <si>
    <t>Division IV</t>
  </si>
  <si>
    <t>POOL B</t>
  </si>
  <si>
    <t>POOL C</t>
  </si>
  <si>
    <t>Division V</t>
  </si>
  <si>
    <t>Coaches meeting on-site @ 7:30 AM</t>
  </si>
  <si>
    <t>Coaches meeting on-site @ 1:30 PM</t>
  </si>
  <si>
    <t>PM Pool - 2:00PM</t>
  </si>
  <si>
    <t>ARVC 15R1 Adidas</t>
  </si>
  <si>
    <t>ARVC 14R1 Adidas</t>
  </si>
  <si>
    <t>ARVC 13R1 Adidas</t>
  </si>
  <si>
    <t>ARVC 12R1 Adidas</t>
  </si>
  <si>
    <t xml:space="preserve"> </t>
  </si>
  <si>
    <t>Location:</t>
  </si>
  <si>
    <t>Division:</t>
  </si>
  <si>
    <t>Pool Play is 3 games to 25 (27 point cap).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</si>
  <si>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</si>
  <si>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</si>
  <si>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</si>
  <si>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</si>
  <si>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</si>
  <si>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</si>
  <si>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</si>
  <si>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</si>
  <si>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</si>
  <si>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</si>
  <si>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</si>
  <si>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</si>
  <si>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</si>
  <si>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</si>
  <si>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</si>
  <si>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</si>
  <si>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</si>
  <si>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</si>
  <si>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</si>
  <si>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PM Pool - 2:00pm</t>
  </si>
  <si>
    <t>AM Pool - 8:00am</t>
  </si>
  <si>
    <t>B</t>
  </si>
  <si>
    <t>C</t>
  </si>
  <si>
    <t>Pool Play Matches are 2 games to 25 (27 point Cap)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</si>
  <si>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</si>
  <si>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</si>
  <si>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</si>
  <si>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</si>
  <si>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</si>
  <si>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- These teams must ref a match before they play their first match on Sunday.</t>
  </si>
  <si>
    <t>POOL D</t>
  </si>
  <si>
    <t>D</t>
  </si>
  <si>
    <t>&amp;</t>
  </si>
  <si>
    <t>loser M3 refs</t>
  </si>
  <si>
    <t>loser M4 refs</t>
  </si>
  <si>
    <t>loser M1 refs</t>
  </si>
  <si>
    <t>loser M2 refs</t>
  </si>
  <si>
    <t>loser M8 refs</t>
  </si>
  <si>
    <t>loser M5 refs</t>
  </si>
  <si>
    <t>ARVC 11N1 Adidas</t>
  </si>
  <si>
    <t>ARVC 14N1 Adidas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</si>
  <si>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</si>
  <si>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r>
      <t xml:space="preserve">Plays for </t>
    </r>
    <r>
      <rPr>
        <b/>
        <sz val="12"/>
        <color rgb="FF0000FF"/>
        <rFont val="Arial"/>
        <family val="2"/>
      </rPr>
      <t>PM Pools</t>
    </r>
    <r>
      <rPr>
        <b/>
        <sz val="12"/>
        <rFont val="Arial"/>
        <family val="2"/>
      </rPr>
      <t xml:space="preserve"> begins at </t>
    </r>
    <r>
      <rPr>
        <b/>
        <sz val="12"/>
        <color rgb="FF0000FF"/>
        <rFont val="Arial"/>
        <family val="2"/>
      </rPr>
      <t>2:00 PM</t>
    </r>
  </si>
  <si>
    <t>ARVC</t>
  </si>
  <si>
    <t>loser M7 refs</t>
  </si>
  <si>
    <t>ARVC 12N1 Adidas</t>
  </si>
  <si>
    <t>ARVC RA 13/14 Blue</t>
  </si>
  <si>
    <t>ARVC 14R2 Adidas</t>
  </si>
  <si>
    <t>ARVC RA 13/14 Black</t>
  </si>
  <si>
    <t>ARVC RA 13/14 Red</t>
  </si>
  <si>
    <t>ARVC RA 12 Black</t>
  </si>
  <si>
    <t>ARVC RA 12 Red</t>
  </si>
  <si>
    <t>ARVC RA 12 White</t>
  </si>
  <si>
    <t>M1) 8:00 AM</t>
  </si>
  <si>
    <t>Gold</t>
  </si>
  <si>
    <t>Champions</t>
  </si>
  <si>
    <t>Silver</t>
  </si>
  <si>
    <t>GOLD &amp; SILVER Brackets</t>
  </si>
  <si>
    <t>E</t>
  </si>
  <si>
    <t>M3) 9:00 AM</t>
  </si>
  <si>
    <t>loser of M1 refs</t>
  </si>
  <si>
    <t>M12) 1:00 PM</t>
  </si>
  <si>
    <t>M9) 12:00 PM</t>
  </si>
  <si>
    <t>M7) 11:00 AM</t>
  </si>
  <si>
    <t>M5) 10:00 AM</t>
  </si>
  <si>
    <t>M2) 8:00 AM</t>
  </si>
  <si>
    <t>M14) 2:00 PM</t>
  </si>
  <si>
    <t>M11) 1:00 PM</t>
  </si>
  <si>
    <t>loser M12 refs</t>
  </si>
  <si>
    <t>M6) 10:00 AM</t>
  </si>
  <si>
    <t>loser of M4 refs</t>
  </si>
  <si>
    <t>M10) 12:00 PM</t>
  </si>
  <si>
    <t>M8) 11:00 AM</t>
  </si>
  <si>
    <t>M4) 9:00 AM</t>
  </si>
  <si>
    <t>= These teams must officiate a match before they play their scheduled match.  Please watch the schedule closely.</t>
  </si>
  <si>
    <t>BRONZE &amp; CONSOLATION Brackets</t>
  </si>
  <si>
    <t>SF Storm 16 Thunderbolt</t>
  </si>
  <si>
    <t>SF Storm 151 Thunder</t>
  </si>
  <si>
    <t>SF Storm 152 Avalanche</t>
  </si>
  <si>
    <t>District 12 161</t>
  </si>
  <si>
    <t>ARVC 15R2 Adidas</t>
  </si>
  <si>
    <t>NNM Fusion 14U</t>
  </si>
  <si>
    <t>ARVC RA 13/14 Pink</t>
  </si>
  <si>
    <t>ARVC RA 13/14 Orange</t>
  </si>
  <si>
    <t>ARVC RA 13/14 Grey</t>
  </si>
  <si>
    <t>SF Storm 132 Pulse</t>
  </si>
  <si>
    <t>SF Storm N 13 Spikers</t>
  </si>
  <si>
    <t>SF Storm 11 Lightning</t>
  </si>
  <si>
    <t>ARVC Ct. 1</t>
  </si>
  <si>
    <t>ARVC Ct. 2</t>
  </si>
  <si>
    <t>ARVC Ct. 3</t>
  </si>
  <si>
    <t>IV</t>
  </si>
  <si>
    <t>F</t>
  </si>
  <si>
    <t>V</t>
  </si>
  <si>
    <t>= Loser of previous match refs.  Regardless of Division</t>
  </si>
  <si>
    <t>3rd Place</t>
  </si>
  <si>
    <t>NEVBC 18 Purple</t>
  </si>
  <si>
    <t>NEVBC 18 White</t>
  </si>
  <si>
    <t>NEVBC 15 Purple</t>
  </si>
  <si>
    <t>SF Storm 13 Sirens</t>
  </si>
  <si>
    <t>NEVBC 14 Purple</t>
  </si>
  <si>
    <t>NEVBC 12 Purple</t>
  </si>
  <si>
    <t>Bronze</t>
  </si>
  <si>
    <t>Consolation</t>
  </si>
  <si>
    <t>M4) 10:00 AM</t>
  </si>
  <si>
    <t>loser of M3 refs</t>
  </si>
  <si>
    <t>M13) 2:00 PM</t>
  </si>
  <si>
    <t>loser M11 refs</t>
  </si>
  <si>
    <t>M15) 3:00 PM</t>
  </si>
  <si>
    <t>M16) 3:00 PM</t>
  </si>
  <si>
    <t>loser M13 refs</t>
  </si>
  <si>
    <t>loser M14 refs</t>
  </si>
  <si>
    <t>M6) 11:00 AM</t>
  </si>
  <si>
    <t>loser of M6 refs</t>
  </si>
  <si>
    <t>loser of M8 refs</t>
  </si>
  <si>
    <t>loser M6 refs</t>
  </si>
  <si>
    <t>ARVC Volleytine</t>
  </si>
  <si>
    <t>February 1-2, 2020</t>
  </si>
  <si>
    <t>Division II</t>
  </si>
  <si>
    <t>Division III</t>
  </si>
  <si>
    <t>Division VI</t>
  </si>
  <si>
    <t>Warriors 17</t>
  </si>
  <si>
    <t>SF Storm 16 Thuderbolt</t>
  </si>
  <si>
    <t>FCVBC 15 Tani</t>
  </si>
  <si>
    <t>E3VB 141</t>
  </si>
  <si>
    <t>3:23 Eclipse 15</t>
  </si>
  <si>
    <t>E3VB 16 Orange</t>
  </si>
  <si>
    <t>Warriors 16</t>
  </si>
  <si>
    <t>Rockhill Blast</t>
  </si>
  <si>
    <t>FCVBC 141 Robin</t>
  </si>
  <si>
    <t>FCBVC 141 Robin</t>
  </si>
  <si>
    <t>VC2 14 Vipers</t>
  </si>
  <si>
    <t>NM Dynami 15/16</t>
  </si>
  <si>
    <t>FCVBC 142 Lorraine</t>
  </si>
  <si>
    <t>Pool A</t>
  </si>
  <si>
    <t>Pool B</t>
  </si>
  <si>
    <t>Pool C</t>
  </si>
  <si>
    <t>Warriors 15</t>
  </si>
  <si>
    <t>VC2 14 Mamba</t>
  </si>
  <si>
    <t>SF Storm N 142 Rangers</t>
  </si>
  <si>
    <t>SEVC Premier</t>
  </si>
  <si>
    <t>Warriors 13</t>
  </si>
  <si>
    <t>NEVBC 14 White</t>
  </si>
  <si>
    <t>ARVC 13/14 White</t>
  </si>
  <si>
    <t>Pool D</t>
  </si>
  <si>
    <t>Pool E</t>
  </si>
  <si>
    <t>Pool F</t>
  </si>
  <si>
    <t>ARVC 13N2 Adidas</t>
  </si>
  <si>
    <t>Warriors 14/15</t>
  </si>
  <si>
    <t>SF Storm 141 Tsunami</t>
  </si>
  <si>
    <t>Las Cruces Digz</t>
  </si>
  <si>
    <t>SF Storm 12 Hurricane</t>
  </si>
  <si>
    <t>Warriors 12</t>
  </si>
  <si>
    <t>SEVC Crush</t>
  </si>
  <si>
    <t>ARVC RA 11 Red</t>
  </si>
  <si>
    <t>ARVC RA 11 Black</t>
  </si>
  <si>
    <t>ARVC RA 10 Black</t>
  </si>
  <si>
    <t>ARVC RA 10 Red</t>
  </si>
  <si>
    <t>ARVC RA 10 White</t>
  </si>
  <si>
    <t>Cactus Ct. 7</t>
  </si>
  <si>
    <t>Cactus Ct. 8</t>
  </si>
  <si>
    <t>Cibola HS Ct. 9</t>
  </si>
  <si>
    <t>E3</t>
  </si>
  <si>
    <t>II</t>
  </si>
  <si>
    <t>Cactus</t>
  </si>
  <si>
    <t>III</t>
  </si>
  <si>
    <t>Cibola HS</t>
  </si>
  <si>
    <t>NNM Fusion 12U</t>
  </si>
  <si>
    <t>ARVC RA 12 Balck</t>
  </si>
  <si>
    <t>VI</t>
  </si>
  <si>
    <t>FCVBC 152 Cassie</t>
  </si>
  <si>
    <t>ARVC Volleytine Challenge</t>
  </si>
  <si>
    <t>A1</t>
  </si>
  <si>
    <t>B2</t>
  </si>
  <si>
    <t>A3</t>
  </si>
  <si>
    <t>A2</t>
  </si>
  <si>
    <t>B3</t>
  </si>
  <si>
    <t>B1</t>
  </si>
  <si>
    <t>B4</t>
  </si>
  <si>
    <t>loser of M9 refs</t>
  </si>
  <si>
    <t>F4</t>
  </si>
  <si>
    <t>loser of M5 refs</t>
  </si>
  <si>
    <t>C4</t>
  </si>
  <si>
    <t>F4 refs</t>
  </si>
  <si>
    <t>D3</t>
  </si>
  <si>
    <t>C3</t>
  </si>
  <si>
    <t>E4 refs</t>
  </si>
  <si>
    <t>D4</t>
  </si>
  <si>
    <t>E4</t>
  </si>
  <si>
    <t>Loser of M2 refs</t>
  </si>
  <si>
    <t>loser M10 refs</t>
  </si>
  <si>
    <t>F3</t>
  </si>
  <si>
    <t>\</t>
  </si>
  <si>
    <t>GOLD Brackets</t>
  </si>
  <si>
    <t>GOLD</t>
  </si>
  <si>
    <t>A1)</t>
  </si>
  <si>
    <t>B1)</t>
  </si>
  <si>
    <t>A2)</t>
  </si>
  <si>
    <t>D2)</t>
  </si>
  <si>
    <t>C1)</t>
  </si>
  <si>
    <t xml:space="preserve">D1) </t>
  </si>
  <si>
    <t>C2)</t>
  </si>
  <si>
    <t>B2)</t>
  </si>
  <si>
    <t>C2 refs</t>
  </si>
  <si>
    <t>D2 refs</t>
  </si>
  <si>
    <t>BRONZE</t>
  </si>
  <si>
    <t>CONSOLATION</t>
  </si>
  <si>
    <t>Winners</t>
  </si>
  <si>
    <t>RRHS Ct. 12</t>
  </si>
  <si>
    <t>RRHS Ct. 11</t>
  </si>
  <si>
    <t>E1</t>
  </si>
  <si>
    <t>F2</t>
  </si>
  <si>
    <t>C2</t>
  </si>
  <si>
    <t>F2 refs</t>
  </si>
  <si>
    <t>D1</t>
  </si>
  <si>
    <t>C1</t>
  </si>
  <si>
    <t>E2 refs</t>
  </si>
  <si>
    <t>D2</t>
  </si>
  <si>
    <t>E2</t>
  </si>
  <si>
    <t>F1</t>
  </si>
  <si>
    <t>SILVER</t>
  </si>
  <si>
    <t>RRHS Ct. 13</t>
  </si>
  <si>
    <t>RRHS Ct. 14</t>
  </si>
  <si>
    <t>A4</t>
  </si>
  <si>
    <t>M2) 9:00 AM</t>
  </si>
  <si>
    <t>M4) 11:00 AM</t>
  </si>
  <si>
    <t>M3) 10:00  AM</t>
  </si>
  <si>
    <t>A4 refs</t>
  </si>
  <si>
    <t>M3) 10:00 AM</t>
  </si>
  <si>
    <t>M5) 12:00 PM</t>
  </si>
  <si>
    <t>M6) 1:00 PM</t>
  </si>
  <si>
    <t>M7) 2:00 PM</t>
  </si>
  <si>
    <t>A2 refs</t>
  </si>
  <si>
    <t>BRONZE POOL</t>
  </si>
  <si>
    <t>Pool Play is BEST OF 3 (NO CAP).</t>
  </si>
  <si>
    <t>Cibola Ct. 9</t>
  </si>
  <si>
    <t>Cibola Ct. 10</t>
  </si>
  <si>
    <t>B1 refs</t>
  </si>
  <si>
    <t>winner M2 refs</t>
  </si>
  <si>
    <t>CACTUS</t>
  </si>
  <si>
    <t xml:space="preserve">  </t>
  </si>
  <si>
    <t>E3VB 16 Blue</t>
  </si>
  <si>
    <t>Cactus  Ct. 7</t>
  </si>
  <si>
    <t>D4 refs</t>
  </si>
  <si>
    <t>Volle3</t>
  </si>
  <si>
    <t>Volle3 Ct. 4</t>
  </si>
  <si>
    <t>Volle3 Ct. 5</t>
  </si>
  <si>
    <t>Volle3 Ct. 6</t>
  </si>
  <si>
    <t>A1 - ARVC RA 10 Black</t>
  </si>
  <si>
    <t>A3- ARVC RA 10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</si>
</sst>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color rgb="FF0000FF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</borders>
  <cellStyleXfs count="29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/>
    <xf numFmtId="0" fontId="9" fillId="0" borderId="1" xfId="0" applyFont="1" applyFill="1" applyBorder="1" applyAlignment="1">
      <alignment horizontal="center"/>
    </xf>
    <xf numFmtId="0" fontId="0" fillId="0" borderId="1" xfId="0" applyBorder="1"/>
    <xf numFmtId="0" fontId="12" fillId="0" borderId="0" xfId="0" applyFont="1"/>
    <xf numFmtId="0" fontId="13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5" xfId="0" quotePrefix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17" fillId="0" borderId="0" xfId="0" applyFont="1" applyAlignment="1"/>
    <xf numFmtId="0" fontId="3" fillId="2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99" quotePrefix="1" applyFont="1" applyBorder="1" applyAlignment="1"/>
    <xf numFmtId="0" fontId="5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" fontId="8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12" fillId="0" borderId="0" xfId="99"/>
    <xf numFmtId="14" fontId="17" fillId="0" borderId="0" xfId="99" applyNumberFormat="1" applyFont="1" applyAlignment="1"/>
    <xf numFmtId="0" fontId="27" fillId="0" borderId="0" xfId="99" applyFont="1"/>
    <xf numFmtId="0" fontId="18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/>
    </xf>
    <xf numFmtId="0" fontId="18" fillId="0" borderId="16" xfId="99" applyFont="1" applyFill="1" applyBorder="1" applyAlignment="1">
      <alignment horizontal="center"/>
    </xf>
    <xf numFmtId="0" fontId="18" fillId="0" borderId="16" xfId="99" applyFont="1" applyBorder="1" applyAlignment="1">
      <alignment horizontal="center"/>
    </xf>
    <xf numFmtId="0" fontId="18" fillId="0" borderId="0" xfId="99" applyFont="1" applyBorder="1" applyAlignment="1">
      <alignment horizontal="center" vertical="top"/>
    </xf>
    <xf numFmtId="0" fontId="18" fillId="0" borderId="0" xfId="99" applyFont="1" applyBorder="1" applyAlignment="1">
      <alignment horizontal="center" vertical="center"/>
    </xf>
    <xf numFmtId="0" fontId="4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 vertical="top"/>
    </xf>
    <xf numFmtId="0" fontId="4" fillId="0" borderId="0" xfId="99" applyFont="1" applyFill="1" applyBorder="1" applyAlignment="1">
      <alignment horizontal="center"/>
    </xf>
    <xf numFmtId="0" fontId="4" fillId="2" borderId="0" xfId="99" applyFont="1" applyFill="1" applyBorder="1" applyAlignment="1">
      <alignment horizontal="center"/>
    </xf>
    <xf numFmtId="0" fontId="12" fillId="0" borderId="0" xfId="99" applyFill="1" applyBorder="1"/>
    <xf numFmtId="0" fontId="7" fillId="0" borderId="0" xfId="99" applyFont="1" applyFill="1" applyBorder="1" applyAlignment="1">
      <alignment horizontal="center"/>
    </xf>
    <xf numFmtId="18" fontId="4" fillId="0" borderId="0" xfId="99" applyNumberFormat="1" applyFont="1" applyFill="1" applyBorder="1" applyAlignment="1">
      <alignment horizontal="center"/>
    </xf>
    <xf numFmtId="0" fontId="18" fillId="0" borderId="0" xfId="99" quotePrefix="1" applyFont="1" applyFill="1" applyBorder="1"/>
    <xf numFmtId="0" fontId="18" fillId="0" borderId="24" xfId="99" applyFont="1" applyBorder="1" applyAlignment="1">
      <alignment horizontal="center"/>
    </xf>
    <xf numFmtId="0" fontId="30" fillId="0" borderId="0" xfId="99" applyFont="1" applyBorder="1" applyAlignment="1">
      <alignment horizontal="center"/>
    </xf>
    <xf numFmtId="0" fontId="30" fillId="0" borderId="0" xfId="99" applyFont="1" applyFill="1" applyBorder="1" applyAlignment="1">
      <alignment horizontal="center"/>
    </xf>
    <xf numFmtId="0" fontId="28" fillId="0" borderId="0" xfId="99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8" fillId="0" borderId="26" xfId="99" applyFont="1" applyFill="1" applyBorder="1" applyAlignment="1">
      <alignment horizontal="center"/>
    </xf>
    <xf numFmtId="14" fontId="18" fillId="0" borderId="17" xfId="99" applyNumberFormat="1" applyFont="1" applyFill="1" applyBorder="1" applyAlignment="1">
      <alignment horizontal="center"/>
    </xf>
    <xf numFmtId="0" fontId="29" fillId="0" borderId="27" xfId="99" applyFont="1" applyFill="1" applyBorder="1" applyAlignment="1">
      <alignment horizontal="center"/>
    </xf>
    <xf numFmtId="0" fontId="18" fillId="0" borderId="28" xfId="99" applyFont="1" applyBorder="1" applyAlignment="1">
      <alignment horizontal="center"/>
    </xf>
    <xf numFmtId="0" fontId="30" fillId="0" borderId="17" xfId="99" applyFont="1" applyFill="1" applyBorder="1" applyAlignment="1">
      <alignment horizontal="center"/>
    </xf>
    <xf numFmtId="0" fontId="18" fillId="0" borderId="29" xfId="99" applyFont="1" applyBorder="1" applyAlignment="1">
      <alignment horizontal="center"/>
    </xf>
    <xf numFmtId="0" fontId="30" fillId="0" borderId="19" xfId="99" applyFont="1" applyFill="1" applyBorder="1" applyAlignment="1">
      <alignment horizontal="center"/>
    </xf>
    <xf numFmtId="14" fontId="18" fillId="0" borderId="29" xfId="99" applyNumberFormat="1" applyFont="1" applyBorder="1" applyAlignment="1">
      <alignment horizontal="center"/>
    </xf>
    <xf numFmtId="14" fontId="18" fillId="0" borderId="0" xfId="99" applyNumberFormat="1" applyFont="1" applyBorder="1" applyAlignment="1">
      <alignment horizontal="center"/>
    </xf>
    <xf numFmtId="0" fontId="30" fillId="0" borderId="29" xfId="99" applyFont="1" applyBorder="1" applyAlignment="1">
      <alignment horizontal="center"/>
    </xf>
    <xf numFmtId="0" fontId="18" fillId="0" borderId="28" xfId="99" applyFont="1" applyBorder="1" applyAlignment="1">
      <alignment horizontal="center" vertical="center"/>
    </xf>
    <xf numFmtId="0" fontId="18" fillId="0" borderId="27" xfId="99" applyFont="1" applyBorder="1" applyAlignment="1">
      <alignment horizontal="center"/>
    </xf>
    <xf numFmtId="0" fontId="18" fillId="0" borderId="29" xfId="99" applyFont="1" applyBorder="1" applyAlignment="1">
      <alignment horizontal="center" vertical="center"/>
    </xf>
    <xf numFmtId="0" fontId="30" fillId="6" borderId="17" xfId="99" applyFont="1" applyFill="1" applyBorder="1" applyAlignment="1">
      <alignment horizontal="center"/>
    </xf>
    <xf numFmtId="0" fontId="18" fillId="0" borderId="30" xfId="99" applyFont="1" applyBorder="1" applyAlignment="1">
      <alignment horizontal="center"/>
    </xf>
    <xf numFmtId="0" fontId="18" fillId="0" borderId="31" xfId="99" applyFont="1" applyBorder="1" applyAlignment="1">
      <alignment horizontal="center"/>
    </xf>
    <xf numFmtId="14" fontId="18" fillId="0" borderId="31" xfId="99" applyNumberFormat="1" applyFont="1" applyBorder="1" applyAlignment="1">
      <alignment horizontal="center"/>
    </xf>
    <xf numFmtId="0" fontId="27" fillId="0" borderId="29" xfId="99" applyFont="1" applyBorder="1"/>
    <xf numFmtId="0" fontId="30" fillId="0" borderId="31" xfId="99" applyFont="1" applyBorder="1" applyAlignment="1">
      <alignment horizontal="center"/>
    </xf>
    <xf numFmtId="0" fontId="18" fillId="0" borderId="18" xfId="99" applyFont="1" applyBorder="1" applyAlignment="1">
      <alignment horizontal="center"/>
    </xf>
    <xf numFmtId="0" fontId="18" fillId="6" borderId="0" xfId="99" applyFont="1" applyFill="1" applyBorder="1" applyAlignment="1">
      <alignment horizontal="center" vertical="top"/>
    </xf>
    <xf numFmtId="0" fontId="4" fillId="5" borderId="0" xfId="99" applyFont="1" applyFill="1" applyBorder="1" applyAlignment="1">
      <alignment horizontal="center"/>
    </xf>
    <xf numFmtId="0" fontId="4" fillId="0" borderId="0" xfId="99" quotePrefix="1" applyFont="1" applyBorder="1" applyAlignment="1">
      <alignment horizontal="left"/>
    </xf>
    <xf numFmtId="14" fontId="17" fillId="0" borderId="0" xfId="0" applyNumberFormat="1" applyFont="1" applyAlignment="1">
      <alignment horizontal="right"/>
    </xf>
    <xf numFmtId="14" fontId="17" fillId="0" borderId="0" xfId="0" applyNumberFormat="1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16" xfId="0" applyFont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20" fontId="17" fillId="0" borderId="0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14" fontId="17" fillId="0" borderId="9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4" fontId="17" fillId="0" borderId="10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28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14" fontId="28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4" fontId="28" fillId="0" borderId="10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14" fontId="17" fillId="0" borderId="10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18" fontId="4" fillId="4" borderId="0" xfId="0" applyNumberFormat="1" applyFont="1" applyFill="1" applyBorder="1" applyAlignment="1">
      <alignment horizontal="center"/>
    </xf>
    <xf numFmtId="0" fontId="18" fillId="0" borderId="0" xfId="0" quotePrefix="1" applyFont="1" applyFill="1" applyBorder="1"/>
    <xf numFmtId="0" fontId="30" fillId="0" borderId="31" xfId="99" applyFont="1" applyFill="1" applyBorder="1" applyAlignment="1">
      <alignment horizontal="center"/>
    </xf>
    <xf numFmtId="0" fontId="27" fillId="0" borderId="0" xfId="0" applyFont="1"/>
    <xf numFmtId="14" fontId="18" fillId="0" borderId="0" xfId="0" applyNumberFormat="1" applyFont="1" applyAlignment="1"/>
    <xf numFmtId="0" fontId="18" fillId="0" borderId="0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18" fontId="18" fillId="0" borderId="33" xfId="0" applyNumberFormat="1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14" fontId="18" fillId="0" borderId="33" xfId="0" applyNumberFormat="1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30" fillId="4" borderId="3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0" fillId="0" borderId="33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18" fontId="18" fillId="0" borderId="35" xfId="0" applyNumberFormat="1" applyFont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18" fontId="18" fillId="0" borderId="10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4" fontId="18" fillId="0" borderId="9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top"/>
    </xf>
    <xf numFmtId="14" fontId="18" fillId="0" borderId="1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8" fontId="18" fillId="0" borderId="9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4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/>
    </xf>
    <xf numFmtId="0" fontId="18" fillId="0" borderId="39" xfId="0" applyFont="1" applyBorder="1" applyAlignment="1">
      <alignment horizontal="center"/>
    </xf>
    <xf numFmtId="0" fontId="27" fillId="0" borderId="0" xfId="0" applyFont="1" applyFill="1" applyBorder="1"/>
    <xf numFmtId="0" fontId="4" fillId="0" borderId="0" xfId="0" applyFont="1" applyBorder="1"/>
    <xf numFmtId="18" fontId="4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14" fontId="18" fillId="0" borderId="0" xfId="99" applyNumberFormat="1" applyFont="1" applyFill="1" applyBorder="1" applyAlignment="1">
      <alignment horizontal="center"/>
    </xf>
    <xf numFmtId="14" fontId="18" fillId="5" borderId="0" xfId="99" applyNumberFormat="1" applyFont="1" applyFill="1" applyAlignment="1">
      <alignment horizontal="center"/>
    </xf>
    <xf numFmtId="0" fontId="30" fillId="4" borderId="17" xfId="99" applyFont="1" applyFill="1" applyBorder="1" applyAlignment="1">
      <alignment horizontal="center"/>
    </xf>
    <xf numFmtId="0" fontId="18" fillId="0" borderId="27" xfId="99" applyFont="1" applyBorder="1"/>
    <xf numFmtId="0" fontId="5" fillId="0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8" fillId="6" borderId="16" xfId="99" applyFont="1" applyFill="1" applyBorder="1" applyAlignment="1">
      <alignment horizontal="center"/>
    </xf>
    <xf numFmtId="0" fontId="4" fillId="5" borderId="0" xfId="99" applyFont="1" applyFill="1" applyAlignment="1">
      <alignment horizontal="center"/>
    </xf>
    <xf numFmtId="14" fontId="18" fillId="5" borderId="0" xfId="0" applyNumberFormat="1" applyFont="1" applyFill="1" applyAlignment="1">
      <alignment horizontal="center"/>
    </xf>
    <xf numFmtId="0" fontId="8" fillId="0" borderId="0" xfId="0" applyFont="1" applyFill="1"/>
    <xf numFmtId="0" fontId="17" fillId="2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14" fontId="17" fillId="5" borderId="0" xfId="0" applyNumberFormat="1" applyFont="1" applyFill="1" applyAlignment="1">
      <alignment horizontal="center"/>
    </xf>
    <xf numFmtId="0" fontId="27" fillId="0" borderId="0" xfId="99" applyFont="1" applyBorder="1"/>
    <xf numFmtId="0" fontId="30" fillId="0" borderId="29" xfId="99" applyFont="1" applyFill="1" applyBorder="1" applyAlignment="1">
      <alignment horizontal="center"/>
    </xf>
    <xf numFmtId="14" fontId="18" fillId="0" borderId="0" xfId="99" applyNumberFormat="1" applyFont="1" applyBorder="1" applyAlignment="1">
      <alignment horizontal="center" vertical="center"/>
    </xf>
    <xf numFmtId="0" fontId="30" fillId="0" borderId="0" xfId="99" applyFont="1" applyFill="1" applyBorder="1" applyAlignment="1">
      <alignment horizontal="center" vertical="center"/>
    </xf>
    <xf numFmtId="14" fontId="18" fillId="0" borderId="0" xfId="99" applyNumberFormat="1" applyFont="1" applyFill="1" applyAlignment="1">
      <alignment horizontal="center"/>
    </xf>
    <xf numFmtId="0" fontId="31" fillId="0" borderId="0" xfId="99" applyFont="1" applyFill="1" applyAlignment="1">
      <alignment horizontal="center"/>
    </xf>
    <xf numFmtId="14" fontId="32" fillId="0" borderId="0" xfId="99" applyNumberFormat="1" applyFont="1" applyFill="1" applyAlignment="1">
      <alignment horizontal="center"/>
    </xf>
    <xf numFmtId="0" fontId="4" fillId="0" borderId="0" xfId="99" applyFont="1" applyAlignment="1">
      <alignment horizontal="center"/>
    </xf>
    <xf numFmtId="0" fontId="27" fillId="0" borderId="27" xfId="99" applyFont="1" applyBorder="1"/>
    <xf numFmtId="0" fontId="5" fillId="7" borderId="0" xfId="0" applyFont="1" applyFill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8" fontId="18" fillId="0" borderId="8" xfId="0" applyNumberFormat="1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99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6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26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</cellXfs>
  <cellStyles count="29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Normal" xfId="0" builtinId="0"/>
    <cellStyle name="Normal 2" xfId="99" xr:uid="{00000000-0005-0000-0000-000023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workbookViewId="0">
      <selection activeCell="D51" sqref="D51"/>
    </sheetView>
  </sheetViews>
  <sheetFormatPr baseColWidth="10" defaultColWidth="8.83203125" defaultRowHeight="16" x14ac:dyDescent="0.2"/>
  <cols>
    <col min="1" max="4" width="37.6640625" customWidth="1"/>
    <col min="5" max="5" width="21.6640625" customWidth="1"/>
  </cols>
  <sheetData>
    <row r="1" spans="1:3" s="3" customFormat="1" ht="20" x14ac:dyDescent="0.2">
      <c r="B1" s="2" t="s">
        <v>134</v>
      </c>
    </row>
    <row r="2" spans="1:3" s="3" customFormat="1" ht="18" x14ac:dyDescent="0.2">
      <c r="B2" s="1" t="s">
        <v>135</v>
      </c>
    </row>
    <row r="3" spans="1:3" s="3" customFormat="1" ht="18" x14ac:dyDescent="0.2">
      <c r="B3" s="1"/>
    </row>
    <row r="4" spans="1:3" s="3" customFormat="1" ht="18" x14ac:dyDescent="0.2">
      <c r="A4" s="38" t="s">
        <v>0</v>
      </c>
      <c r="C4" s="37" t="s">
        <v>1</v>
      </c>
    </row>
    <row r="5" spans="1:3" s="3" customFormat="1" ht="18" x14ac:dyDescent="0.2">
      <c r="A5" s="34" t="s">
        <v>59</v>
      </c>
      <c r="C5" s="34" t="s">
        <v>60</v>
      </c>
    </row>
    <row r="6" spans="1:3" s="3" customFormat="1" ht="18" x14ac:dyDescent="0.2">
      <c r="A6" s="35" t="s">
        <v>7</v>
      </c>
      <c r="C6" s="36" t="s">
        <v>8</v>
      </c>
    </row>
    <row r="7" spans="1:3" s="3" customFormat="1" ht="18" x14ac:dyDescent="0.2">
      <c r="A7" s="38"/>
      <c r="C7" s="37"/>
    </row>
    <row r="8" spans="1:3" x14ac:dyDescent="0.2">
      <c r="A8" s="4"/>
      <c r="B8" s="31"/>
      <c r="C8" s="5"/>
    </row>
    <row r="9" spans="1:3" ht="18" x14ac:dyDescent="0.2">
      <c r="A9" s="33" t="s">
        <v>136</v>
      </c>
      <c r="B9" s="196" t="s">
        <v>136</v>
      </c>
      <c r="C9" s="196" t="s">
        <v>136</v>
      </c>
    </row>
    <row r="10" spans="1:3" x14ac:dyDescent="0.2">
      <c r="A10" s="9" t="s">
        <v>45</v>
      </c>
      <c r="B10" s="9" t="s">
        <v>45</v>
      </c>
      <c r="C10" s="9" t="s">
        <v>45</v>
      </c>
    </row>
    <row r="11" spans="1:3" x14ac:dyDescent="0.2">
      <c r="A11" s="6" t="s">
        <v>263</v>
      </c>
      <c r="B11" s="6" t="s">
        <v>264</v>
      </c>
      <c r="C11" s="6" t="s">
        <v>265</v>
      </c>
    </row>
    <row r="12" spans="1:3" x14ac:dyDescent="0.2">
      <c r="A12" s="7" t="s">
        <v>2</v>
      </c>
      <c r="B12" s="7" t="s">
        <v>4</v>
      </c>
      <c r="C12" s="7" t="s">
        <v>5</v>
      </c>
    </row>
    <row r="13" spans="1:3" x14ac:dyDescent="0.2">
      <c r="A13" s="198" t="s">
        <v>114</v>
      </c>
      <c r="B13" s="48" t="s">
        <v>139</v>
      </c>
      <c r="C13" s="48" t="s">
        <v>140</v>
      </c>
    </row>
    <row r="14" spans="1:3" x14ac:dyDescent="0.2">
      <c r="A14" s="198" t="s">
        <v>141</v>
      </c>
      <c r="B14" s="48" t="s">
        <v>115</v>
      </c>
      <c r="C14" s="48" t="s">
        <v>58</v>
      </c>
    </row>
    <row r="15" spans="1:3" x14ac:dyDescent="0.2">
      <c r="A15" s="198" t="s">
        <v>142</v>
      </c>
      <c r="B15" s="48" t="s">
        <v>143</v>
      </c>
      <c r="C15" s="48" t="s">
        <v>144</v>
      </c>
    </row>
    <row r="16" spans="1:3" x14ac:dyDescent="0.2">
      <c r="A16" s="78"/>
      <c r="B16" s="78"/>
      <c r="C16" s="48"/>
    </row>
    <row r="17" spans="1:4" s="3" customFormat="1" ht="18" x14ac:dyDescent="0.2">
      <c r="A17" s="254"/>
      <c r="B17" s="254"/>
      <c r="C17" s="254"/>
    </row>
    <row r="18" spans="1:4" s="3" customFormat="1" ht="18" x14ac:dyDescent="0.2">
      <c r="A18" s="76" t="s">
        <v>137</v>
      </c>
      <c r="B18" s="196" t="s">
        <v>137</v>
      </c>
      <c r="C18" s="196" t="s">
        <v>137</v>
      </c>
      <c r="D18" s="196" t="s">
        <v>137</v>
      </c>
    </row>
    <row r="19" spans="1:4" x14ac:dyDescent="0.2">
      <c r="A19" s="82" t="s">
        <v>9</v>
      </c>
      <c r="B19" s="82" t="s">
        <v>9</v>
      </c>
      <c r="C19" s="82" t="s">
        <v>9</v>
      </c>
      <c r="D19" s="9" t="s">
        <v>45</v>
      </c>
    </row>
    <row r="20" spans="1:4" x14ac:dyDescent="0.2">
      <c r="A20" s="81" t="s">
        <v>264</v>
      </c>
      <c r="B20" s="81" t="s">
        <v>179</v>
      </c>
      <c r="C20" s="81" t="s">
        <v>178</v>
      </c>
      <c r="D20" s="240" t="s">
        <v>178</v>
      </c>
    </row>
    <row r="21" spans="1:4" x14ac:dyDescent="0.2">
      <c r="A21" s="84" t="s">
        <v>2</v>
      </c>
      <c r="B21" s="84" t="s">
        <v>4</v>
      </c>
      <c r="C21" s="84" t="s">
        <v>5</v>
      </c>
      <c r="D21" s="252" t="s">
        <v>48</v>
      </c>
    </row>
    <row r="22" spans="1:4" x14ac:dyDescent="0.2">
      <c r="A22" s="85" t="s">
        <v>10</v>
      </c>
      <c r="B22" s="85" t="s">
        <v>145</v>
      </c>
      <c r="C22" s="85" t="s">
        <v>146</v>
      </c>
      <c r="D22" s="241" t="s">
        <v>259</v>
      </c>
    </row>
    <row r="23" spans="1:4" x14ac:dyDescent="0.2">
      <c r="A23" s="85" t="s">
        <v>188</v>
      </c>
      <c r="B23" s="85" t="s">
        <v>148</v>
      </c>
      <c r="C23" s="85" t="s">
        <v>95</v>
      </c>
      <c r="D23" s="241" t="s">
        <v>150</v>
      </c>
    </row>
    <row r="24" spans="1:4" x14ac:dyDescent="0.2">
      <c r="A24" s="85" t="s">
        <v>149</v>
      </c>
      <c r="B24" s="85" t="s">
        <v>96</v>
      </c>
      <c r="C24" s="85" t="s">
        <v>116</v>
      </c>
      <c r="D24" s="48" t="s">
        <v>98</v>
      </c>
    </row>
    <row r="25" spans="1:4" x14ac:dyDescent="0.2">
      <c r="A25" s="85" t="s">
        <v>11</v>
      </c>
      <c r="B25" s="85" t="s">
        <v>118</v>
      </c>
      <c r="C25" s="85" t="s">
        <v>97</v>
      </c>
      <c r="D25" s="48" t="s">
        <v>151</v>
      </c>
    </row>
    <row r="26" spans="1:4" x14ac:dyDescent="0.2">
      <c r="A26" s="4"/>
      <c r="B26" s="4"/>
      <c r="C26" s="4"/>
    </row>
    <row r="27" spans="1:4" s="3" customFormat="1" ht="18" x14ac:dyDescent="0.2">
      <c r="A27" s="196" t="s">
        <v>3</v>
      </c>
      <c r="B27" s="43" t="s">
        <v>3</v>
      </c>
      <c r="C27" s="83" t="s">
        <v>3</v>
      </c>
    </row>
    <row r="28" spans="1:4" x14ac:dyDescent="0.2">
      <c r="A28" s="9" t="s">
        <v>45</v>
      </c>
      <c r="B28" s="9" t="s">
        <v>45</v>
      </c>
      <c r="C28" s="82" t="s">
        <v>9</v>
      </c>
    </row>
    <row r="29" spans="1:4" x14ac:dyDescent="0.2">
      <c r="A29" s="6" t="s">
        <v>106</v>
      </c>
      <c r="B29" s="6" t="s">
        <v>107</v>
      </c>
      <c r="C29" s="81" t="s">
        <v>263</v>
      </c>
    </row>
    <row r="30" spans="1:4" x14ac:dyDescent="0.2">
      <c r="A30" s="198" t="s">
        <v>152</v>
      </c>
      <c r="B30" s="219" t="s">
        <v>153</v>
      </c>
      <c r="C30" s="85" t="s">
        <v>154</v>
      </c>
    </row>
    <row r="31" spans="1:4" x14ac:dyDescent="0.2">
      <c r="A31" s="197" t="s">
        <v>155</v>
      </c>
      <c r="B31" s="48" t="s">
        <v>156</v>
      </c>
      <c r="C31" s="218" t="s">
        <v>99</v>
      </c>
    </row>
    <row r="32" spans="1:4" x14ac:dyDescent="0.2">
      <c r="A32" s="198" t="s">
        <v>104</v>
      </c>
      <c r="B32" s="220" t="s">
        <v>65</v>
      </c>
      <c r="C32" s="85" t="s">
        <v>157</v>
      </c>
    </row>
    <row r="33" spans="1:3" x14ac:dyDescent="0.2">
      <c r="A33" s="253" t="s">
        <v>63</v>
      </c>
      <c r="B33" s="48" t="s">
        <v>66</v>
      </c>
      <c r="C33" s="85" t="s">
        <v>67</v>
      </c>
    </row>
    <row r="34" spans="1:3" s="11" customFormat="1" ht="15" customHeight="1" x14ac:dyDescent="0.2">
      <c r="A34" s="48" t="s">
        <v>160</v>
      </c>
      <c r="B34" s="48" t="s">
        <v>159</v>
      </c>
      <c r="C34" s="85" t="s">
        <v>161</v>
      </c>
    </row>
    <row r="36" spans="1:3" ht="18" x14ac:dyDescent="0.2">
      <c r="A36" s="238" t="s">
        <v>3</v>
      </c>
      <c r="B36" s="83" t="s">
        <v>3</v>
      </c>
      <c r="C36" s="83" t="s">
        <v>3</v>
      </c>
    </row>
    <row r="37" spans="1:3" x14ac:dyDescent="0.2">
      <c r="A37" s="239" t="s">
        <v>45</v>
      </c>
      <c r="B37" s="82" t="s">
        <v>9</v>
      </c>
      <c r="C37" s="82" t="s">
        <v>9</v>
      </c>
    </row>
    <row r="38" spans="1:3" x14ac:dyDescent="0.2">
      <c r="A38" s="240" t="s">
        <v>177</v>
      </c>
      <c r="B38" s="81" t="s">
        <v>177</v>
      </c>
      <c r="C38" s="81" t="s">
        <v>265</v>
      </c>
    </row>
    <row r="39" spans="1:3" x14ac:dyDescent="0.2">
      <c r="A39" s="241" t="s">
        <v>162</v>
      </c>
      <c r="B39" s="85" t="s">
        <v>163</v>
      </c>
      <c r="C39" s="85" t="s">
        <v>164</v>
      </c>
    </row>
    <row r="40" spans="1:3" x14ac:dyDescent="0.2">
      <c r="A40" s="241" t="s">
        <v>165</v>
      </c>
      <c r="B40" s="85" t="s">
        <v>117</v>
      </c>
      <c r="C40" s="85" t="s">
        <v>166</v>
      </c>
    </row>
    <row r="41" spans="1:3" x14ac:dyDescent="0.2">
      <c r="A41" s="241" t="s">
        <v>167</v>
      </c>
      <c r="B41" s="85" t="s">
        <v>158</v>
      </c>
      <c r="C41" s="85" t="s">
        <v>168</v>
      </c>
    </row>
    <row r="42" spans="1:3" x14ac:dyDescent="0.2">
      <c r="A42" s="241" t="s">
        <v>101</v>
      </c>
      <c r="B42" s="85" t="s">
        <v>64</v>
      </c>
      <c r="C42" s="85" t="s">
        <v>12</v>
      </c>
    </row>
    <row r="43" spans="1:3" s="12" customFormat="1" ht="15" customHeight="1" x14ac:dyDescent="0.2">
      <c r="A43" s="241" t="s">
        <v>103</v>
      </c>
      <c r="B43" s="85" t="s">
        <v>100</v>
      </c>
      <c r="C43" s="85" t="s">
        <v>102</v>
      </c>
    </row>
    <row r="44" spans="1:3" ht="16" customHeight="1" x14ac:dyDescent="0.2"/>
    <row r="45" spans="1:3" ht="18" x14ac:dyDescent="0.2">
      <c r="A45" s="83" t="s">
        <v>6</v>
      </c>
      <c r="B45" s="83" t="s">
        <v>6</v>
      </c>
      <c r="C45" s="83" t="s">
        <v>6</v>
      </c>
    </row>
    <row r="46" spans="1:3" x14ac:dyDescent="0.2">
      <c r="A46" s="82" t="s">
        <v>9</v>
      </c>
      <c r="B46" s="82" t="s">
        <v>9</v>
      </c>
      <c r="C46" s="82" t="s">
        <v>9</v>
      </c>
    </row>
    <row r="47" spans="1:3" x14ac:dyDescent="0.2">
      <c r="A47" s="81" t="s">
        <v>107</v>
      </c>
      <c r="B47" s="81" t="s">
        <v>108</v>
      </c>
      <c r="C47" s="81" t="s">
        <v>106</v>
      </c>
    </row>
    <row r="48" spans="1:3" x14ac:dyDescent="0.2">
      <c r="A48" s="84" t="s">
        <v>2</v>
      </c>
      <c r="B48" s="84" t="s">
        <v>4</v>
      </c>
      <c r="C48" s="84" t="s">
        <v>5</v>
      </c>
    </row>
    <row r="49" spans="1:3" x14ac:dyDescent="0.2">
      <c r="A49" s="85" t="s">
        <v>13</v>
      </c>
      <c r="B49" s="85" t="s">
        <v>169</v>
      </c>
      <c r="C49" s="85" t="s">
        <v>170</v>
      </c>
    </row>
    <row r="50" spans="1:3" x14ac:dyDescent="0.2">
      <c r="A50" s="85" t="s">
        <v>171</v>
      </c>
      <c r="B50" s="85" t="s">
        <v>185</v>
      </c>
      <c r="C50" s="85" t="s">
        <v>68</v>
      </c>
    </row>
    <row r="51" spans="1:3" x14ac:dyDescent="0.2">
      <c r="A51" s="85" t="s">
        <v>70</v>
      </c>
      <c r="B51" s="85" t="s">
        <v>69</v>
      </c>
      <c r="C51" s="85" t="s">
        <v>57</v>
      </c>
    </row>
    <row r="52" spans="1:3" x14ac:dyDescent="0.2">
      <c r="A52" s="85" t="s">
        <v>172</v>
      </c>
      <c r="B52" s="85" t="s">
        <v>173</v>
      </c>
      <c r="C52" s="85" t="s">
        <v>119</v>
      </c>
    </row>
    <row r="53" spans="1:3" ht="18" x14ac:dyDescent="0.2">
      <c r="A53" s="49"/>
      <c r="B53" s="49"/>
    </row>
    <row r="54" spans="1:3" ht="18" x14ac:dyDescent="0.2">
      <c r="A54" s="196" t="s">
        <v>138</v>
      </c>
      <c r="B54" s="50"/>
    </row>
    <row r="55" spans="1:3" x14ac:dyDescent="0.2">
      <c r="A55" s="9" t="s">
        <v>45</v>
      </c>
      <c r="B55" s="51"/>
    </row>
    <row r="56" spans="1:3" x14ac:dyDescent="0.2">
      <c r="A56" s="6" t="s">
        <v>108</v>
      </c>
      <c r="B56" s="52"/>
    </row>
    <row r="57" spans="1:3" x14ac:dyDescent="0.2">
      <c r="A57" s="7" t="s">
        <v>2</v>
      </c>
      <c r="B57" s="46"/>
    </row>
    <row r="58" spans="1:3" x14ac:dyDescent="0.2">
      <c r="A58" s="198" t="s">
        <v>105</v>
      </c>
      <c r="B58" s="46"/>
    </row>
    <row r="59" spans="1:3" x14ac:dyDescent="0.2">
      <c r="A59" s="198" t="s">
        <v>174</v>
      </c>
      <c r="B59" s="46"/>
    </row>
    <row r="60" spans="1:3" x14ac:dyDescent="0.2">
      <c r="A60" s="198" t="s">
        <v>175</v>
      </c>
      <c r="B60" s="46"/>
    </row>
    <row r="61" spans="1:3" x14ac:dyDescent="0.2">
      <c r="A61" s="198" t="s">
        <v>176</v>
      </c>
    </row>
  </sheetData>
  <mergeCells count="1">
    <mergeCell ref="A17:C17"/>
  </mergeCells>
  <phoneticPr fontId="14" type="noConversion"/>
  <printOptions horizontalCentered="1" verticalCentered="1"/>
  <pageMargins left="0.2" right="0.2" top="0.2" bottom="0.2" header="0.5" footer="0.5"/>
  <pageSetup scale="61" orientation="landscape" horizontalDpi="0" verticalDpi="0" copies="1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workbookViewId="0">
      <selection activeCell="B27" sqref="B27:C27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262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19</v>
      </c>
      <c r="D9" s="19"/>
      <c r="E9" s="19"/>
    </row>
    <row r="10" spans="1:12" x14ac:dyDescent="0.2">
      <c r="A10" s="19" t="s">
        <v>20</v>
      </c>
      <c r="B10" s="20">
        <v>4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NEVBC 18 Purple</v>
      </c>
      <c r="C12" s="273"/>
      <c r="D12" s="261" t="str">
        <f>A16</f>
        <v>FCVBC 15 Tani</v>
      </c>
      <c r="E12" s="262"/>
      <c r="F12" s="283" t="str">
        <f>A19</f>
        <v>E3VB 141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114</v>
      </c>
      <c r="B13" s="267"/>
      <c r="C13" s="268"/>
      <c r="D13" s="21">
        <v>25</v>
      </c>
      <c r="E13" s="21">
        <v>10</v>
      </c>
      <c r="F13" s="21">
        <v>25</v>
      </c>
      <c r="G13" s="21">
        <v>21</v>
      </c>
      <c r="H13" s="264">
        <v>1</v>
      </c>
      <c r="I13" s="275"/>
      <c r="J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9</v>
      </c>
      <c r="F14" s="21">
        <v>25</v>
      </c>
      <c r="G14" s="21">
        <v>18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>
        <v>25</v>
      </c>
      <c r="E15" s="21">
        <v>12</v>
      </c>
      <c r="F15" s="21">
        <v>26</v>
      </c>
      <c r="G15" s="21">
        <v>24</v>
      </c>
      <c r="H15" s="266"/>
      <c r="I15" s="279"/>
      <c r="J15" s="280"/>
    </row>
    <row r="16" spans="1:12" s="22" customFormat="1" ht="24" customHeight="1" x14ac:dyDescent="0.2">
      <c r="A16" s="264" t="s">
        <v>141</v>
      </c>
      <c r="B16" s="23">
        <f>IF(E13&gt;0,E13," ")</f>
        <v>10</v>
      </c>
      <c r="C16" s="23">
        <f>IF(D13&gt;0,D13," ")</f>
        <v>25</v>
      </c>
      <c r="D16" s="267"/>
      <c r="E16" s="268"/>
      <c r="F16" s="21">
        <v>16</v>
      </c>
      <c r="G16" s="21">
        <v>25</v>
      </c>
      <c r="H16" s="264">
        <v>2</v>
      </c>
      <c r="I16" s="275"/>
      <c r="J16" s="276"/>
    </row>
    <row r="17" spans="1:11" s="22" customFormat="1" ht="24" customHeight="1" x14ac:dyDescent="0.2">
      <c r="A17" s="265"/>
      <c r="B17" s="23">
        <f>IF(E14&gt;0,E14," ")</f>
        <v>9</v>
      </c>
      <c r="C17" s="23">
        <f>IF(D14&gt;0,D14," ")</f>
        <v>25</v>
      </c>
      <c r="D17" s="269"/>
      <c r="E17" s="270"/>
      <c r="F17" s="21">
        <v>12</v>
      </c>
      <c r="G17" s="21">
        <v>25</v>
      </c>
      <c r="H17" s="265"/>
      <c r="I17" s="277"/>
      <c r="J17" s="278"/>
    </row>
    <row r="18" spans="1:11" s="22" customFormat="1" ht="24" customHeight="1" x14ac:dyDescent="0.2">
      <c r="A18" s="266"/>
      <c r="B18" s="23">
        <f>IF(E15&gt;0,E15," ")</f>
        <v>12</v>
      </c>
      <c r="C18" s="23">
        <f>IF(D15&gt;0,D15," ")</f>
        <v>25</v>
      </c>
      <c r="D18" s="271"/>
      <c r="E18" s="272"/>
      <c r="F18" s="21">
        <v>15</v>
      </c>
      <c r="G18" s="21">
        <v>25</v>
      </c>
      <c r="H18" s="266"/>
      <c r="I18" s="279"/>
      <c r="J18" s="280"/>
    </row>
    <row r="19" spans="1:11" s="22" customFormat="1" ht="24" customHeight="1" x14ac:dyDescent="0.2">
      <c r="A19" s="264" t="s">
        <v>142</v>
      </c>
      <c r="B19" s="23">
        <f>IF(G13&gt;0,G13," ")</f>
        <v>21</v>
      </c>
      <c r="C19" s="23">
        <f>IF(F13&gt;0,F13," ")</f>
        <v>25</v>
      </c>
      <c r="D19" s="23">
        <f>IF(G16&gt;0,G16," ")</f>
        <v>25</v>
      </c>
      <c r="E19" s="23">
        <f>IF(F16&gt;0,F16," ")</f>
        <v>16</v>
      </c>
      <c r="F19" s="267"/>
      <c r="G19" s="268"/>
      <c r="H19" s="264">
        <v>3</v>
      </c>
      <c r="I19" s="275"/>
      <c r="J19" s="276"/>
    </row>
    <row r="20" spans="1:11" s="22" customFormat="1" ht="24" customHeight="1" x14ac:dyDescent="0.2">
      <c r="A20" s="265"/>
      <c r="B20" s="23">
        <f>IF(G14&gt;0,G14," ")</f>
        <v>18</v>
      </c>
      <c r="C20" s="23">
        <f>IF(F14&gt;0,F14," ")</f>
        <v>25</v>
      </c>
      <c r="D20" s="23">
        <f>IF(G17&gt;0,G17," ")</f>
        <v>25</v>
      </c>
      <c r="E20" s="23">
        <f>IF(F17&gt;0,F17," ")</f>
        <v>12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24</v>
      </c>
      <c r="C21" s="23">
        <f>IF(F15&gt;0,F15," ")</f>
        <v>26</v>
      </c>
      <c r="D21" s="23">
        <f>IF(G18&gt;0,G18," ")</f>
        <v>25</v>
      </c>
      <c r="E21" s="23">
        <f>IF(F18&gt;0,F18," ")</f>
        <v>15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NEVBC 18 Purple</v>
      </c>
      <c r="B25" s="255">
        <v>6</v>
      </c>
      <c r="C25" s="256"/>
      <c r="D25" s="255"/>
      <c r="E25" s="256"/>
      <c r="F25" s="255"/>
      <c r="G25" s="256"/>
      <c r="H25" s="25"/>
      <c r="I25" s="42">
        <f>IF(D13+D14+D15+F13+F14+F15=0,0,D13+D14+D15+F13+F14+F15)</f>
        <v>151</v>
      </c>
      <c r="J25" s="42">
        <f>E13+E14+E15+G13+G14+G15</f>
        <v>94</v>
      </c>
      <c r="K25" s="42">
        <f>I25-J25</f>
        <v>57</v>
      </c>
    </row>
    <row r="26" spans="1:11" ht="24" customHeight="1" x14ac:dyDescent="0.2">
      <c r="A26" s="10" t="str">
        <f>A16</f>
        <v>FCVBC 15 Tani</v>
      </c>
      <c r="B26" s="255"/>
      <c r="C26" s="256"/>
      <c r="D26" s="255">
        <v>6</v>
      </c>
      <c r="E26" s="256"/>
      <c r="F26" s="255"/>
      <c r="G26" s="256"/>
      <c r="H26" s="25"/>
      <c r="I26" s="42">
        <f>IF(B16+B17+B18+F16+F17+F18=0,0,B16+B17+B18+F16+F17+F18)</f>
        <v>74</v>
      </c>
      <c r="J26" s="42">
        <f>C16+C17+C18+G16+G17+G18</f>
        <v>150</v>
      </c>
      <c r="K26" s="42">
        <f>I26-J26</f>
        <v>-76</v>
      </c>
    </row>
    <row r="27" spans="1:11" ht="24" customHeight="1" x14ac:dyDescent="0.2">
      <c r="A27" s="10" t="str">
        <f>A19</f>
        <v>E3VB 141</v>
      </c>
      <c r="B27" s="255">
        <v>3</v>
      </c>
      <c r="C27" s="256"/>
      <c r="D27" s="255">
        <v>3</v>
      </c>
      <c r="E27" s="256"/>
      <c r="F27" s="255"/>
      <c r="G27" s="256"/>
      <c r="H27" s="25"/>
      <c r="I27" s="42">
        <f>B19+B20+B21+D19+D20+D21</f>
        <v>138</v>
      </c>
      <c r="J27" s="42">
        <f>C19+C20+C21+E19+E20+E21</f>
        <v>119</v>
      </c>
      <c r="K27" s="42">
        <f>I27-J27</f>
        <v>19</v>
      </c>
    </row>
    <row r="28" spans="1:11" x14ac:dyDescent="0.2">
      <c r="A28" s="26"/>
      <c r="B28" s="259">
        <f>SUM(B25:C27)</f>
        <v>9</v>
      </c>
      <c r="C28" s="259"/>
      <c r="D28" s="259">
        <f>SUM(D25:E27)</f>
        <v>9</v>
      </c>
      <c r="E28" s="259"/>
      <c r="F28" s="259">
        <f>SUM(F25:G27)</f>
        <v>0</v>
      </c>
      <c r="G28" s="259"/>
      <c r="H28" s="27">
        <f>SUM(H25:H27)</f>
        <v>0</v>
      </c>
      <c r="I28" s="27">
        <f>SUM(I25:I27)</f>
        <v>363</v>
      </c>
      <c r="J28" s="27">
        <f>SUM(J25:J27)</f>
        <v>363</v>
      </c>
      <c r="K28" s="27">
        <f>SUM(K25:K27)</f>
        <v>0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NEVBC 18 Purple</v>
      </c>
      <c r="C31" s="262"/>
      <c r="D31" s="261" t="str">
        <f>A19</f>
        <v>E3VB 141</v>
      </c>
      <c r="E31" s="262"/>
      <c r="F31" s="263" t="str">
        <f>A16</f>
        <v>FCVBC 15 Tani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FCVBC 15 Tani</v>
      </c>
      <c r="C32" s="262"/>
      <c r="D32" s="261" t="str">
        <f>A19</f>
        <v>E3VB 141</v>
      </c>
      <c r="E32" s="262"/>
      <c r="F32" s="263" t="str">
        <f>A13</f>
        <v>NEVBC 18 Purple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NEVBC 18 Purple</v>
      </c>
      <c r="C33" s="262"/>
      <c r="D33" s="261" t="str">
        <f>A16</f>
        <v>FCVBC 15 Tani</v>
      </c>
      <c r="E33" s="262"/>
      <c r="F33" s="263" t="str">
        <f>A19</f>
        <v>E3VB 141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A1:L1"/>
    <mergeCell ref="A2:L2"/>
    <mergeCell ref="B12:C12"/>
    <mergeCell ref="D12:E12"/>
    <mergeCell ref="F12:G12"/>
    <mergeCell ref="A7:K7"/>
    <mergeCell ref="I12:J12"/>
    <mergeCell ref="B23:E23"/>
    <mergeCell ref="F23:H23"/>
    <mergeCell ref="H13:H15"/>
    <mergeCell ref="I13:J15"/>
    <mergeCell ref="H16:H18"/>
    <mergeCell ref="I16:J18"/>
    <mergeCell ref="F19:G21"/>
    <mergeCell ref="H19:H21"/>
    <mergeCell ref="I19:J21"/>
    <mergeCell ref="I23:J23"/>
    <mergeCell ref="B24:C24"/>
    <mergeCell ref="D24:E24"/>
    <mergeCell ref="F24:G24"/>
    <mergeCell ref="B25:C25"/>
    <mergeCell ref="D25:E25"/>
    <mergeCell ref="F25:G25"/>
    <mergeCell ref="A19:A21"/>
    <mergeCell ref="A13:A15"/>
    <mergeCell ref="A16:A18"/>
    <mergeCell ref="B13:C15"/>
    <mergeCell ref="D16:E18"/>
    <mergeCell ref="A36:H36"/>
    <mergeCell ref="H30:K30"/>
    <mergeCell ref="H31:K31"/>
    <mergeCell ref="B33:C33"/>
    <mergeCell ref="D33:E33"/>
    <mergeCell ref="F33:G33"/>
    <mergeCell ref="H33:K33"/>
    <mergeCell ref="B32:C32"/>
    <mergeCell ref="D32:E32"/>
    <mergeCell ref="F32:G32"/>
    <mergeCell ref="B31:C31"/>
    <mergeCell ref="D31:E31"/>
    <mergeCell ref="F31:G31"/>
    <mergeCell ref="B30:C30"/>
    <mergeCell ref="D30:E30"/>
    <mergeCell ref="F30:G30"/>
    <mergeCell ref="B26:C26"/>
    <mergeCell ref="D26:E26"/>
    <mergeCell ref="F26:G26"/>
    <mergeCell ref="H34:K34"/>
    <mergeCell ref="A35:F35"/>
    <mergeCell ref="B27:C27"/>
    <mergeCell ref="D27:E27"/>
    <mergeCell ref="F27:G27"/>
    <mergeCell ref="B28:C28"/>
    <mergeCell ref="D28:E28"/>
    <mergeCell ref="F28:G28"/>
  </mergeCells>
  <phoneticPr fontId="14" type="noConversion"/>
  <printOptions horizontalCentered="1" verticalCentered="1"/>
  <pageMargins left="0.25" right="0.25" top="0.75" bottom="0.75" header="0.3" footer="0.3"/>
  <pageSetup scale="6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opLeftCell="A6" workbookViewId="0">
      <selection activeCell="D29" sqref="D29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39</v>
      </c>
      <c r="D9" s="19"/>
      <c r="E9" s="19"/>
    </row>
    <row r="10" spans="1:12" x14ac:dyDescent="0.2">
      <c r="A10" s="19" t="s">
        <v>20</v>
      </c>
      <c r="B10" s="20">
        <v>5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Warriors 17</v>
      </c>
      <c r="C12" s="273"/>
      <c r="D12" s="261" t="str">
        <f>A16</f>
        <v>NEVBC 18 White</v>
      </c>
      <c r="E12" s="262"/>
      <c r="F12" s="283" t="str">
        <f>A19</f>
        <v>3:23 Eclipse 15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139</v>
      </c>
      <c r="B13" s="267"/>
      <c r="C13" s="268"/>
      <c r="D13" s="21">
        <v>25</v>
      </c>
      <c r="E13" s="21">
        <v>17</v>
      </c>
      <c r="F13" s="21">
        <v>25</v>
      </c>
      <c r="G13" s="21">
        <v>16</v>
      </c>
      <c r="H13" s="264">
        <v>1</v>
      </c>
      <c r="I13" s="275">
        <v>1</v>
      </c>
      <c r="J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14</v>
      </c>
      <c r="F14" s="21">
        <v>25</v>
      </c>
      <c r="G14" s="21">
        <v>14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>
        <v>25</v>
      </c>
      <c r="E15" s="21"/>
      <c r="F15" s="21">
        <v>25</v>
      </c>
      <c r="G15" s="21">
        <v>22</v>
      </c>
      <c r="H15" s="266"/>
      <c r="I15" s="279"/>
      <c r="J15" s="280"/>
    </row>
    <row r="16" spans="1:12" s="22" customFormat="1" ht="24" customHeight="1" x14ac:dyDescent="0.2">
      <c r="A16" s="264" t="s">
        <v>115</v>
      </c>
      <c r="B16" s="23">
        <f>IF(E13&gt;0,E13," ")</f>
        <v>17</v>
      </c>
      <c r="C16" s="23">
        <f>IF(D13&gt;0,D13," ")</f>
        <v>25</v>
      </c>
      <c r="D16" s="267"/>
      <c r="E16" s="268"/>
      <c r="F16" s="21">
        <v>20</v>
      </c>
      <c r="G16" s="21">
        <v>25</v>
      </c>
      <c r="H16" s="264">
        <v>2</v>
      </c>
      <c r="I16" s="275">
        <v>3</v>
      </c>
      <c r="J16" s="276"/>
    </row>
    <row r="17" spans="1:11" s="22" customFormat="1" ht="24" customHeight="1" x14ac:dyDescent="0.2">
      <c r="A17" s="265"/>
      <c r="B17" s="23">
        <f>IF(E14&gt;0,E14," ")</f>
        <v>14</v>
      </c>
      <c r="C17" s="23">
        <f>IF(D14&gt;0,D14," ")</f>
        <v>25</v>
      </c>
      <c r="D17" s="269"/>
      <c r="E17" s="270"/>
      <c r="F17" s="21">
        <v>25</v>
      </c>
      <c r="G17" s="21">
        <v>19</v>
      </c>
      <c r="H17" s="265"/>
      <c r="I17" s="277"/>
      <c r="J17" s="278"/>
    </row>
    <row r="18" spans="1:11" s="22" customFormat="1" ht="24" customHeight="1" x14ac:dyDescent="0.2">
      <c r="A18" s="266"/>
      <c r="B18" s="23" t="str">
        <f>IF(E15&gt;0,E15," ")</f>
        <v xml:space="preserve"> </v>
      </c>
      <c r="C18" s="23">
        <f>IF(D15&gt;0,D15," ")</f>
        <v>25</v>
      </c>
      <c r="D18" s="271"/>
      <c r="E18" s="272"/>
      <c r="F18" s="21">
        <v>25</v>
      </c>
      <c r="G18" s="21">
        <v>9</v>
      </c>
      <c r="H18" s="266"/>
      <c r="I18" s="279"/>
      <c r="J18" s="280"/>
    </row>
    <row r="19" spans="1:11" s="22" customFormat="1" ht="24" customHeight="1" x14ac:dyDescent="0.2">
      <c r="A19" s="264" t="s">
        <v>143</v>
      </c>
      <c r="B19" s="23">
        <f>IF(G13&gt;0,G13," ")</f>
        <v>16</v>
      </c>
      <c r="C19" s="23">
        <f>IF(F13&gt;0,F13," ")</f>
        <v>25</v>
      </c>
      <c r="D19" s="23">
        <f>IF(G16&gt;0,G16," ")</f>
        <v>25</v>
      </c>
      <c r="E19" s="23">
        <f>IF(F16&gt;0,F16," ")</f>
        <v>20</v>
      </c>
      <c r="F19" s="267"/>
      <c r="G19" s="268"/>
      <c r="H19" s="264">
        <v>3</v>
      </c>
      <c r="I19" s="275">
        <v>2</v>
      </c>
      <c r="J19" s="276"/>
    </row>
    <row r="20" spans="1:11" s="22" customFormat="1" ht="24" customHeight="1" x14ac:dyDescent="0.2">
      <c r="A20" s="265"/>
      <c r="B20" s="23">
        <f>IF(G14&gt;0,G14," ")</f>
        <v>14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22</v>
      </c>
      <c r="C21" s="23">
        <f>IF(F15&gt;0,F15," ")</f>
        <v>25</v>
      </c>
      <c r="D21" s="23">
        <f>IF(G18&gt;0,G18," ")</f>
        <v>9</v>
      </c>
      <c r="E21" s="23">
        <f>IF(F18&gt;0,F18," ")</f>
        <v>25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Warriors 17</v>
      </c>
      <c r="B25" s="255">
        <v>6</v>
      </c>
      <c r="C25" s="256"/>
      <c r="D25" s="255"/>
      <c r="E25" s="256"/>
      <c r="F25" s="255"/>
      <c r="G25" s="256"/>
      <c r="H25" s="25"/>
      <c r="I25" s="42">
        <f>IF(D13+D14+D15+F13+F14+F15=0,0,D13+D14+D15+F13+F14+F15)</f>
        <v>150</v>
      </c>
      <c r="J25" s="42">
        <f>E13+E14+E15+G13+G14+G15</f>
        <v>83</v>
      </c>
      <c r="K25" s="42">
        <f>I25-J25</f>
        <v>67</v>
      </c>
    </row>
    <row r="26" spans="1:11" ht="24" customHeight="1" x14ac:dyDescent="0.2">
      <c r="A26" s="10" t="str">
        <f>A16</f>
        <v>NEVBC 18 White</v>
      </c>
      <c r="B26" s="255">
        <v>2</v>
      </c>
      <c r="C26" s="256"/>
      <c r="D26" s="255">
        <v>4</v>
      </c>
      <c r="E26" s="256"/>
      <c r="F26" s="255"/>
      <c r="G26" s="256"/>
      <c r="H26" s="25"/>
      <c r="I26" s="42" t="e">
        <f>IF(B16+B17+B18+F16+F17+F18=0,0,B16+B17+B18+F16+F17+F18)</f>
        <v>#VALUE!</v>
      </c>
      <c r="J26" s="42">
        <f>C16+C17+C18+G16+G17+G18</f>
        <v>128</v>
      </c>
      <c r="K26" s="42" t="e">
        <f>I26-J26</f>
        <v>#VALUE!</v>
      </c>
    </row>
    <row r="27" spans="1:11" ht="24" customHeight="1" x14ac:dyDescent="0.2">
      <c r="A27" s="10" t="str">
        <f>A19</f>
        <v>3:23 Eclipse 15</v>
      </c>
      <c r="B27" s="255">
        <v>1</v>
      </c>
      <c r="C27" s="256"/>
      <c r="D27" s="255">
        <v>5</v>
      </c>
      <c r="E27" s="256"/>
      <c r="F27" s="255"/>
      <c r="G27" s="256"/>
      <c r="H27" s="25"/>
      <c r="I27" s="42">
        <f>B19+B20+B21+D19+D20+D21</f>
        <v>105</v>
      </c>
      <c r="J27" s="42">
        <f>C19+C20+C21+E19+E20+E21</f>
        <v>145</v>
      </c>
      <c r="K27" s="42">
        <f>I27-J27</f>
        <v>-40</v>
      </c>
    </row>
    <row r="28" spans="1:11" x14ac:dyDescent="0.2">
      <c r="A28" s="26"/>
      <c r="B28" s="259">
        <f>SUM(B25:C27)</f>
        <v>9</v>
      </c>
      <c r="C28" s="259"/>
      <c r="D28" s="259">
        <f>SUM(D25:E27)</f>
        <v>9</v>
      </c>
      <c r="E28" s="259"/>
      <c r="F28" s="259">
        <f>SUM(F25:G27)</f>
        <v>0</v>
      </c>
      <c r="G28" s="259"/>
      <c r="H28" s="27">
        <f>SUM(H25:H27)</f>
        <v>0</v>
      </c>
      <c r="I28" s="27" t="e">
        <f>SUM(I25:I27)</f>
        <v>#VALUE!</v>
      </c>
      <c r="J28" s="27">
        <f>SUM(J25:J27)</f>
        <v>356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Warriors 17</v>
      </c>
      <c r="C31" s="262"/>
      <c r="D31" s="261" t="str">
        <f>A19</f>
        <v>3:23 Eclipse 15</v>
      </c>
      <c r="E31" s="262"/>
      <c r="F31" s="263" t="str">
        <f>A16</f>
        <v>NEVBC 18 White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NEVBC 18 White</v>
      </c>
      <c r="C32" s="262"/>
      <c r="D32" s="261" t="str">
        <f>A19</f>
        <v>3:23 Eclipse 15</v>
      </c>
      <c r="E32" s="262"/>
      <c r="F32" s="263" t="str">
        <f>A13</f>
        <v>Warriors 17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Warriors 17</v>
      </c>
      <c r="C33" s="262"/>
      <c r="D33" s="261" t="str">
        <f>A16</f>
        <v>NEVBC 18 White</v>
      </c>
      <c r="E33" s="262"/>
      <c r="F33" s="263" t="str">
        <f>A19</f>
        <v>3:23 Eclipse 15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A35:F35"/>
    <mergeCell ref="A36:H36"/>
    <mergeCell ref="H34:K34"/>
    <mergeCell ref="A1:L1"/>
    <mergeCell ref="A2:L2"/>
    <mergeCell ref="A7:K7"/>
    <mergeCell ref="A13:A15"/>
    <mergeCell ref="B13:C15"/>
    <mergeCell ref="A16:A18"/>
    <mergeCell ref="D16:E18"/>
    <mergeCell ref="A19:A21"/>
    <mergeCell ref="B23:E23"/>
    <mergeCell ref="F23:H23"/>
    <mergeCell ref="I23:J23"/>
    <mergeCell ref="B24:C24"/>
    <mergeCell ref="D24:E24"/>
    <mergeCell ref="H19:H21"/>
    <mergeCell ref="I19:J21"/>
    <mergeCell ref="B28:C28"/>
    <mergeCell ref="D28:E28"/>
    <mergeCell ref="F28:G28"/>
    <mergeCell ref="I12:J12"/>
    <mergeCell ref="H13:H15"/>
    <mergeCell ref="I13:J15"/>
    <mergeCell ref="H16:H18"/>
    <mergeCell ref="I16:J18"/>
    <mergeCell ref="B12:C12"/>
    <mergeCell ref="D12:E12"/>
    <mergeCell ref="F12:G12"/>
    <mergeCell ref="B27:C27"/>
    <mergeCell ref="D27:E27"/>
    <mergeCell ref="F27:G27"/>
    <mergeCell ref="F19:G21"/>
    <mergeCell ref="B25:C25"/>
    <mergeCell ref="D25:E25"/>
    <mergeCell ref="F25:G25"/>
    <mergeCell ref="B26:C26"/>
    <mergeCell ref="D26:E26"/>
    <mergeCell ref="F26:G26"/>
    <mergeCell ref="F24:G24"/>
    <mergeCell ref="H30:K30"/>
    <mergeCell ref="H31:K31"/>
    <mergeCell ref="B33:C33"/>
    <mergeCell ref="D33:E33"/>
    <mergeCell ref="F33:G33"/>
    <mergeCell ref="H33:K33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</mergeCells>
  <pageMargins left="0.25" right="0.25" top="0.75" bottom="0.75" header="0.3" footer="0.3"/>
  <pageSetup scale="6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topLeftCell="A4" workbookViewId="0">
      <selection activeCell="F19" sqref="F19:G21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40</v>
      </c>
      <c r="D9" s="19"/>
      <c r="E9" s="19"/>
    </row>
    <row r="10" spans="1:12" x14ac:dyDescent="0.2">
      <c r="A10" s="19" t="s">
        <v>20</v>
      </c>
      <c r="B10" s="20">
        <v>6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SF Storm 16 Thunderbolt</v>
      </c>
      <c r="C12" s="273"/>
      <c r="D12" s="261" t="str">
        <f>A16</f>
        <v>ARVC 14N1 Adidas</v>
      </c>
      <c r="E12" s="262"/>
      <c r="F12" s="283" t="str">
        <f>A19</f>
        <v>E3VB 16 Orange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94</v>
      </c>
      <c r="B13" s="267"/>
      <c r="C13" s="268"/>
      <c r="D13" s="21"/>
      <c r="E13" s="21"/>
      <c r="F13" s="21">
        <v>13</v>
      </c>
      <c r="G13" s="21">
        <v>25</v>
      </c>
      <c r="H13" s="264">
        <v>1</v>
      </c>
      <c r="I13" s="275"/>
      <c r="J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>
        <v>20</v>
      </c>
      <c r="G14" s="21">
        <v>25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>
        <v>25</v>
      </c>
      <c r="G15" s="21">
        <v>21</v>
      </c>
      <c r="H15" s="266"/>
      <c r="I15" s="279"/>
      <c r="J15" s="280"/>
    </row>
    <row r="16" spans="1:12" s="22" customFormat="1" ht="24" customHeight="1" x14ac:dyDescent="0.2">
      <c r="A16" s="264" t="s">
        <v>58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>
        <v>20</v>
      </c>
      <c r="G16" s="21">
        <v>25</v>
      </c>
      <c r="H16" s="264">
        <v>2</v>
      </c>
      <c r="I16" s="275"/>
      <c r="J16" s="276"/>
    </row>
    <row r="17" spans="1:11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>
        <v>25</v>
      </c>
      <c r="G17" s="21">
        <v>16</v>
      </c>
      <c r="H17" s="265"/>
      <c r="I17" s="277"/>
      <c r="J17" s="278"/>
    </row>
    <row r="18" spans="1:11" s="22" customFormat="1" ht="24" customHeight="1" x14ac:dyDescent="0.2">
      <c r="A18" s="266"/>
      <c r="B18" s="23" t="str">
        <f>IF(E15&gt;0,E15," ")</f>
        <v xml:space="preserve"> </v>
      </c>
      <c r="C18" s="23" t="str">
        <f>IF(D15&gt;0,D15," ")</f>
        <v xml:space="preserve"> </v>
      </c>
      <c r="D18" s="271"/>
      <c r="E18" s="272"/>
      <c r="F18" s="21">
        <v>25</v>
      </c>
      <c r="G18" s="21">
        <v>22</v>
      </c>
      <c r="H18" s="266"/>
      <c r="I18" s="279"/>
      <c r="J18" s="280"/>
    </row>
    <row r="19" spans="1:11" s="22" customFormat="1" ht="24" customHeight="1" x14ac:dyDescent="0.2">
      <c r="A19" s="264" t="s">
        <v>144</v>
      </c>
      <c r="B19" s="23">
        <f>IF(G13&gt;0,G13," ")</f>
        <v>25</v>
      </c>
      <c r="C19" s="23">
        <f>IF(F13&gt;0,F13," ")</f>
        <v>13</v>
      </c>
      <c r="D19" s="23">
        <f>IF(G16&gt;0,G16," ")</f>
        <v>25</v>
      </c>
      <c r="E19" s="23">
        <f>IF(F16&gt;0,F16," ")</f>
        <v>20</v>
      </c>
      <c r="F19" s="267"/>
      <c r="G19" s="268"/>
      <c r="H19" s="264">
        <v>3</v>
      </c>
      <c r="I19" s="275"/>
      <c r="J19" s="276"/>
    </row>
    <row r="20" spans="1:11" s="22" customFormat="1" ht="24" customHeight="1" x14ac:dyDescent="0.2">
      <c r="A20" s="265"/>
      <c r="B20" s="23">
        <f>IF(G14&gt;0,G14," ")</f>
        <v>25</v>
      </c>
      <c r="C20" s="23">
        <f>IF(F14&gt;0,F14," ")</f>
        <v>20</v>
      </c>
      <c r="D20" s="23">
        <f>IF(G17&gt;0,G17," ")</f>
        <v>16</v>
      </c>
      <c r="E20" s="23">
        <f>IF(F17&gt;0,F17," ")</f>
        <v>25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21</v>
      </c>
      <c r="C21" s="23">
        <f>IF(F15&gt;0,F15," ")</f>
        <v>25</v>
      </c>
      <c r="D21" s="23">
        <f>IF(G18&gt;0,G18," ")</f>
        <v>22</v>
      </c>
      <c r="E21" s="23">
        <f>IF(F18&gt;0,F18," ")</f>
        <v>25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SF Storm 16 Thunderbolt</v>
      </c>
      <c r="B25" s="255">
        <v>1</v>
      </c>
      <c r="C25" s="256"/>
      <c r="D25" s="255">
        <v>2</v>
      </c>
      <c r="E25" s="256"/>
      <c r="F25" s="255"/>
      <c r="G25" s="256"/>
      <c r="H25" s="25"/>
      <c r="I25" s="42">
        <f>IF(D13+D14+D15+F13+F14+F15=0,0,D13+D14+D15+F13+F14+F15)</f>
        <v>58</v>
      </c>
      <c r="J25" s="42">
        <f>E13+E14+E15+G13+G14+G15</f>
        <v>71</v>
      </c>
      <c r="K25" s="42">
        <f>I25-J25</f>
        <v>-13</v>
      </c>
    </row>
    <row r="26" spans="1:11" ht="24" customHeight="1" x14ac:dyDescent="0.2">
      <c r="A26" s="10" t="str">
        <f>A16</f>
        <v>ARVC 14N1 Adidas</v>
      </c>
      <c r="B26" s="255"/>
      <c r="C26" s="256"/>
      <c r="D26" s="255"/>
      <c r="E26" s="256"/>
      <c r="F26" s="255"/>
      <c r="G26" s="256"/>
      <c r="H26" s="25"/>
      <c r="I26" s="42" t="e">
        <f>IF(B16+B17+B18+F16+F17+F18=0,0,B16+B17+B18+F16+F17+F18)</f>
        <v>#VALUE!</v>
      </c>
      <c r="J26" s="42" t="e">
        <f>C16+C17+C18+G16+G17+G18</f>
        <v>#VALUE!</v>
      </c>
      <c r="K26" s="42" t="e">
        <f>I26-J26</f>
        <v>#VALUE!</v>
      </c>
    </row>
    <row r="27" spans="1:11" ht="24" customHeight="1" x14ac:dyDescent="0.2">
      <c r="A27" s="10" t="str">
        <f>A19</f>
        <v>E3VB 16 Orange</v>
      </c>
      <c r="B27" s="255">
        <v>2</v>
      </c>
      <c r="C27" s="256"/>
      <c r="D27" s="255">
        <v>1</v>
      </c>
      <c r="E27" s="256"/>
      <c r="F27" s="255"/>
      <c r="G27" s="256"/>
      <c r="H27" s="25"/>
      <c r="I27" s="42">
        <f>B19+B20+B21+D19+D20+D21</f>
        <v>134</v>
      </c>
      <c r="J27" s="42">
        <f>C19+C20+C21+E19+E20+E21</f>
        <v>128</v>
      </c>
      <c r="K27" s="42">
        <f>I27-J27</f>
        <v>6</v>
      </c>
    </row>
    <row r="28" spans="1:11" x14ac:dyDescent="0.2">
      <c r="A28" s="26"/>
      <c r="B28" s="259">
        <f>SUM(B25:C27)</f>
        <v>3</v>
      </c>
      <c r="C28" s="259"/>
      <c r="D28" s="259">
        <f>SUM(D25:E27)</f>
        <v>3</v>
      </c>
      <c r="E28" s="259"/>
      <c r="F28" s="259">
        <f>SUM(F25:G27)</f>
        <v>0</v>
      </c>
      <c r="G28" s="259"/>
      <c r="H28" s="27">
        <f>SUM(H25:H27)</f>
        <v>0</v>
      </c>
      <c r="I28" s="27" t="e">
        <f>SUM(I25:I27)</f>
        <v>#VALUE!</v>
      </c>
      <c r="J28" s="27" t="e">
        <f>SUM(J25:J27)</f>
        <v>#VALUE!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SF Storm 16 Thunderbolt</v>
      </c>
      <c r="C31" s="262"/>
      <c r="D31" s="261" t="str">
        <f>A19</f>
        <v>E3VB 16 Orange</v>
      </c>
      <c r="E31" s="262"/>
      <c r="F31" s="263" t="str">
        <f>A16</f>
        <v>ARVC 14N1 Adidas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ARVC 14N1 Adidas</v>
      </c>
      <c r="C32" s="262"/>
      <c r="D32" s="261" t="str">
        <f>A19</f>
        <v>E3VB 16 Orange</v>
      </c>
      <c r="E32" s="262"/>
      <c r="F32" s="263" t="str">
        <f>A13</f>
        <v>SF Storm 16 Thunderbolt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SF Storm 16 Thunderbolt</v>
      </c>
      <c r="C33" s="262"/>
      <c r="D33" s="261" t="str">
        <f>A16</f>
        <v>ARVC 14N1 Adidas</v>
      </c>
      <c r="E33" s="262"/>
      <c r="F33" s="263" t="str">
        <f>A19</f>
        <v>E3VB 16 Orange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H13:H15"/>
    <mergeCell ref="I13:J15"/>
    <mergeCell ref="H16:H18"/>
    <mergeCell ref="I16:J18"/>
    <mergeCell ref="A1:L1"/>
    <mergeCell ref="A2:L2"/>
    <mergeCell ref="B12:C12"/>
    <mergeCell ref="D12:E12"/>
    <mergeCell ref="F12:G12"/>
    <mergeCell ref="A7:K7"/>
    <mergeCell ref="I12:J12"/>
    <mergeCell ref="B24:C24"/>
    <mergeCell ref="D24:E24"/>
    <mergeCell ref="F24:G24"/>
    <mergeCell ref="A13:A15"/>
    <mergeCell ref="B13:C15"/>
    <mergeCell ref="A16:A18"/>
    <mergeCell ref="D16:E18"/>
    <mergeCell ref="A19:A21"/>
    <mergeCell ref="F19:G21"/>
    <mergeCell ref="H19:H21"/>
    <mergeCell ref="I19:J21"/>
    <mergeCell ref="B23:E23"/>
    <mergeCell ref="F23:H23"/>
    <mergeCell ref="I23:J23"/>
    <mergeCell ref="A36:H36"/>
    <mergeCell ref="B30:C30"/>
    <mergeCell ref="D30:E30"/>
    <mergeCell ref="F30:G30"/>
    <mergeCell ref="B31:C31"/>
    <mergeCell ref="D31:E31"/>
    <mergeCell ref="F31:G31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F33:G33"/>
    <mergeCell ref="H33:K33"/>
    <mergeCell ref="B25:C25"/>
    <mergeCell ref="D25:E25"/>
    <mergeCell ref="F25:G25"/>
    <mergeCell ref="B26:C26"/>
    <mergeCell ref="D26:E26"/>
    <mergeCell ref="F26:G26"/>
    <mergeCell ref="B28:C28"/>
    <mergeCell ref="D28:E28"/>
    <mergeCell ref="F28:G28"/>
    <mergeCell ref="B27:C27"/>
    <mergeCell ref="D27:E27"/>
    <mergeCell ref="F27:G27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98"/>
  <sheetViews>
    <sheetView topLeftCell="A2" workbookViewId="0">
      <selection activeCell="D36" sqref="D36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136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17" t="s">
        <v>253</v>
      </c>
      <c r="E7" s="236" t="s">
        <v>50</v>
      </c>
      <c r="F7" s="217" t="s">
        <v>254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190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83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Cibola Ct. 10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194" t="s">
        <v>255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82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Cibola Ct. 10</v>
      </c>
      <c r="E18" s="62" t="s">
        <v>191</v>
      </c>
      <c r="F18" s="58"/>
      <c r="G18" s="58" t="s">
        <v>130</v>
      </c>
      <c r="H18" s="91"/>
    </row>
    <row r="19" spans="1:8" s="57" customFormat="1" ht="36" customHeight="1" thickBot="1" x14ac:dyDescent="0.25">
      <c r="B19" s="58"/>
      <c r="C19" s="89"/>
      <c r="D19" s="230" t="s">
        <v>256</v>
      </c>
      <c r="E19" s="60" t="s">
        <v>233</v>
      </c>
      <c r="F19" s="58"/>
      <c r="G19" s="94" t="str">
        <f>F24</f>
        <v>Cibola Ct. 9</v>
      </c>
      <c r="H19" s="237"/>
    </row>
    <row r="20" spans="1:8" s="57" customFormat="1" ht="36" customHeight="1" x14ac:dyDescent="0.2">
      <c r="B20" s="58"/>
      <c r="C20" s="91"/>
      <c r="D20" s="95"/>
      <c r="E20" s="86" t="s">
        <v>71</v>
      </c>
      <c r="F20" s="58"/>
      <c r="G20" s="74" t="s">
        <v>52</v>
      </c>
      <c r="H20" s="96" t="s">
        <v>212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Cibola Ct. 9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81</v>
      </c>
      <c r="D22" s="58"/>
      <c r="E22" s="99" t="s">
        <v>221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Cibola Ct. 10</v>
      </c>
      <c r="D23" s="58"/>
      <c r="E23" s="92"/>
      <c r="F23" s="101" t="s">
        <v>122</v>
      </c>
      <c r="G23" s="58"/>
      <c r="H23" s="91"/>
    </row>
    <row r="24" spans="1:8" s="57" customFormat="1" ht="36" customHeight="1" thickBot="1" x14ac:dyDescent="0.25">
      <c r="A24" s="64"/>
      <c r="B24" s="63" t="s">
        <v>238</v>
      </c>
      <c r="C24" s="95" t="s">
        <v>56</v>
      </c>
      <c r="D24" s="58"/>
      <c r="E24" s="65" t="s">
        <v>193</v>
      </c>
      <c r="F24" s="102" t="str">
        <f>D7</f>
        <v>Cibola Ct. 9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221" t="s">
        <v>195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77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Cibola Ct. 9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0" t="s">
        <v>53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106" t="s">
        <v>230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8:H8"/>
    <mergeCell ref="A9:H9"/>
    <mergeCell ref="A1:H1"/>
    <mergeCell ref="A2:H2"/>
    <mergeCell ref="A3:C3"/>
    <mergeCell ref="A4:H4"/>
    <mergeCell ref="A5:H5"/>
  </mergeCells>
  <phoneticPr fontId="14" type="noConversion"/>
  <printOptions horizontalCentered="1" verticalCentered="1"/>
  <pageMargins left="0.5" right="0.5" top="0.2" bottom="0.5" header="0.5" footer="0.5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L40"/>
  <sheetViews>
    <sheetView workbookViewId="0">
      <selection activeCell="G40" sqref="G40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258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20" x14ac:dyDescent="0.2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20" x14ac:dyDescent="0.2">
      <c r="A4" s="213"/>
      <c r="B4" s="213"/>
      <c r="C4" s="213"/>
      <c r="D4" s="282" t="s">
        <v>251</v>
      </c>
      <c r="E4" s="291"/>
      <c r="F4" s="291"/>
      <c r="G4" s="213"/>
      <c r="H4" s="213"/>
      <c r="I4" s="213"/>
      <c r="J4" s="213"/>
      <c r="K4" s="213"/>
      <c r="L4" s="213"/>
    </row>
    <row r="5" spans="1:12" ht="18" x14ac:dyDescent="0.2">
      <c r="A5" s="13" t="s">
        <v>14</v>
      </c>
      <c r="B5" s="39" t="s">
        <v>38</v>
      </c>
      <c r="C5" s="14"/>
      <c r="D5" s="13"/>
      <c r="E5" s="13"/>
      <c r="F5" s="13"/>
      <c r="G5" s="13"/>
      <c r="H5" s="214"/>
    </row>
    <row r="6" spans="1:12" s="16" customFormat="1" x14ac:dyDescent="0.2">
      <c r="A6" s="15" t="s">
        <v>15</v>
      </c>
      <c r="B6" s="16" t="s">
        <v>262</v>
      </c>
      <c r="H6" s="214"/>
    </row>
    <row r="7" spans="1:12" s="16" customFormat="1" x14ac:dyDescent="0.2">
      <c r="A7" s="15" t="s">
        <v>16</v>
      </c>
      <c r="B7" s="17" t="s">
        <v>181</v>
      </c>
      <c r="H7" s="214"/>
    </row>
    <row r="9" spans="1:12" s="18" customFormat="1" ht="14" x14ac:dyDescent="0.15">
      <c r="A9" s="284" t="s">
        <v>252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</row>
    <row r="11" spans="1:12" x14ac:dyDescent="0.2">
      <c r="A11" s="19" t="s">
        <v>18</v>
      </c>
      <c r="B11" t="s">
        <v>223</v>
      </c>
      <c r="D11" s="19"/>
      <c r="E11" s="19"/>
    </row>
    <row r="12" spans="1:12" x14ac:dyDescent="0.2">
      <c r="A12" s="19" t="s">
        <v>20</v>
      </c>
      <c r="B12" s="20">
        <v>6</v>
      </c>
      <c r="C12" s="20"/>
      <c r="D12" s="19"/>
      <c r="E12" s="19"/>
    </row>
    <row r="14" spans="1:12" s="41" customFormat="1" x14ac:dyDescent="0.2">
      <c r="A14" s="211" t="s">
        <v>21</v>
      </c>
      <c r="B14" s="261" t="str">
        <f>A15</f>
        <v>A3</v>
      </c>
      <c r="C14" s="273"/>
      <c r="D14" s="261" t="str">
        <f>A18</f>
        <v>B3</v>
      </c>
      <c r="E14" s="262"/>
      <c r="F14" s="283" t="str">
        <f>A21</f>
        <v>C3</v>
      </c>
      <c r="G14" s="262"/>
      <c r="H14" s="211" t="s">
        <v>22</v>
      </c>
      <c r="I14" s="261" t="s">
        <v>23</v>
      </c>
      <c r="J14" s="262"/>
    </row>
    <row r="15" spans="1:12" s="22" customFormat="1" ht="24" customHeight="1" x14ac:dyDescent="0.2">
      <c r="A15" s="264" t="s">
        <v>192</v>
      </c>
      <c r="B15" s="267"/>
      <c r="C15" s="268"/>
      <c r="D15" s="21"/>
      <c r="E15" s="21"/>
      <c r="F15" s="21"/>
      <c r="G15" s="21"/>
      <c r="H15" s="264">
        <v>1</v>
      </c>
      <c r="I15" s="275"/>
      <c r="J15" s="276"/>
    </row>
    <row r="16" spans="1:12" s="22" customFormat="1" ht="24" customHeight="1" x14ac:dyDescent="0.2">
      <c r="A16" s="265"/>
      <c r="B16" s="269"/>
      <c r="C16" s="270"/>
      <c r="D16" s="21"/>
      <c r="E16" s="21"/>
      <c r="F16" s="21"/>
      <c r="G16" s="21"/>
      <c r="H16" s="265"/>
      <c r="I16" s="277"/>
      <c r="J16" s="278"/>
    </row>
    <row r="17" spans="1:11" s="22" customFormat="1" ht="24" customHeight="1" x14ac:dyDescent="0.2">
      <c r="A17" s="266"/>
      <c r="B17" s="271"/>
      <c r="C17" s="272"/>
      <c r="D17" s="21"/>
      <c r="E17" s="21"/>
      <c r="F17" s="21"/>
      <c r="G17" s="21"/>
      <c r="H17" s="266"/>
      <c r="I17" s="279"/>
      <c r="J17" s="280"/>
    </row>
    <row r="18" spans="1:11" s="22" customFormat="1" ht="24" customHeight="1" x14ac:dyDescent="0.2">
      <c r="A18" s="264" t="s">
        <v>194</v>
      </c>
      <c r="B18" s="23" t="str">
        <f>IF(E15&gt;0,E15," ")</f>
        <v xml:space="preserve"> </v>
      </c>
      <c r="C18" s="23" t="str">
        <f>IF(D15&gt;0,D15," ")</f>
        <v xml:space="preserve"> </v>
      </c>
      <c r="D18" s="267"/>
      <c r="E18" s="268"/>
      <c r="F18" s="21"/>
      <c r="G18" s="21"/>
      <c r="H18" s="264">
        <v>2</v>
      </c>
      <c r="I18" s="275"/>
      <c r="J18" s="276"/>
    </row>
    <row r="19" spans="1:11" s="22" customFormat="1" ht="24" customHeight="1" x14ac:dyDescent="0.2">
      <c r="A19" s="265"/>
      <c r="B19" s="23" t="str">
        <f>IF(E16&gt;0,E16," ")</f>
        <v xml:space="preserve"> </v>
      </c>
      <c r="C19" s="23" t="str">
        <f>IF(D16&gt;0,D16," ")</f>
        <v xml:space="preserve"> </v>
      </c>
      <c r="D19" s="269"/>
      <c r="E19" s="270"/>
      <c r="F19" s="21"/>
      <c r="G19" s="21"/>
      <c r="H19" s="265"/>
      <c r="I19" s="277"/>
      <c r="J19" s="278"/>
    </row>
    <row r="20" spans="1:11" s="22" customFormat="1" ht="24" customHeight="1" x14ac:dyDescent="0.2">
      <c r="A20" s="266"/>
      <c r="B20" s="23" t="str">
        <f>IF(E17&gt;0,E17," ")</f>
        <v xml:space="preserve"> </v>
      </c>
      <c r="C20" s="23" t="str">
        <f>IF(D17&gt;0,D17," ")</f>
        <v xml:space="preserve"> </v>
      </c>
      <c r="D20" s="271"/>
      <c r="E20" s="272"/>
      <c r="F20" s="21"/>
      <c r="G20" s="21"/>
      <c r="H20" s="266"/>
      <c r="I20" s="279"/>
      <c r="J20" s="280"/>
    </row>
    <row r="21" spans="1:11" s="22" customFormat="1" ht="24" customHeight="1" x14ac:dyDescent="0.2">
      <c r="A21" s="264" t="s">
        <v>203</v>
      </c>
      <c r="B21" s="23" t="str">
        <f>IF(G15&gt;0,G15," ")</f>
        <v xml:space="preserve"> </v>
      </c>
      <c r="C21" s="23" t="str">
        <f>IF(F15&gt;0,F15," ")</f>
        <v xml:space="preserve"> </v>
      </c>
      <c r="D21" s="23" t="str">
        <f>IF(G18&gt;0,G18," ")</f>
        <v xml:space="preserve"> </v>
      </c>
      <c r="E21" s="23" t="str">
        <f>IF(F18&gt;0,F18," ")</f>
        <v xml:space="preserve"> </v>
      </c>
      <c r="F21" s="267"/>
      <c r="G21" s="268"/>
      <c r="H21" s="264">
        <v>3</v>
      </c>
      <c r="I21" s="275"/>
      <c r="J21" s="276"/>
    </row>
    <row r="22" spans="1:11" s="22" customFormat="1" ht="24" customHeight="1" x14ac:dyDescent="0.2">
      <c r="A22" s="265"/>
      <c r="B22" s="23" t="str">
        <f>IF(G16&gt;0,G16," ")</f>
        <v xml:space="preserve"> </v>
      </c>
      <c r="C22" s="23" t="str">
        <f>IF(F16&gt;0,F16," ")</f>
        <v xml:space="preserve"> </v>
      </c>
      <c r="D22" s="23" t="str">
        <f>IF(G19&gt;0,G19," ")</f>
        <v xml:space="preserve"> </v>
      </c>
      <c r="E22" s="23" t="str">
        <f>IF(F19&gt;0,F19," ")</f>
        <v xml:space="preserve"> </v>
      </c>
      <c r="F22" s="269"/>
      <c r="G22" s="270"/>
      <c r="H22" s="265"/>
      <c r="I22" s="277"/>
      <c r="J22" s="278"/>
    </row>
    <row r="23" spans="1:11" s="22" customFormat="1" ht="24" customHeight="1" x14ac:dyDescent="0.2">
      <c r="A23" s="266"/>
      <c r="B23" s="23" t="str">
        <f>IF(G17&gt;0,G17," ")</f>
        <v xml:space="preserve"> </v>
      </c>
      <c r="C23" s="23" t="str">
        <f>IF(F17&gt;0,F17," ")</f>
        <v xml:space="preserve"> </v>
      </c>
      <c r="D23" s="23" t="str">
        <f>IF(G20&gt;0,G20," ")</f>
        <v xml:space="preserve"> </v>
      </c>
      <c r="E23" s="23" t="str">
        <f>IF(F20&gt;0,F20," ")</f>
        <v xml:space="preserve"> </v>
      </c>
      <c r="F23" s="271"/>
      <c r="G23" s="272"/>
      <c r="H23" s="266"/>
      <c r="I23" s="279"/>
      <c r="J23" s="280"/>
    </row>
    <row r="24" spans="1:11" s="22" customFormat="1" ht="40.5" customHeight="1" x14ac:dyDescent="0.2">
      <c r="A24"/>
      <c r="B24"/>
      <c r="C24"/>
      <c r="D24"/>
      <c r="E24"/>
      <c r="F24"/>
      <c r="G24"/>
      <c r="H24"/>
      <c r="I24"/>
      <c r="J24"/>
      <c r="K24"/>
    </row>
    <row r="25" spans="1:11" x14ac:dyDescent="0.2">
      <c r="B25" s="274" t="s">
        <v>24</v>
      </c>
      <c r="C25" s="274"/>
      <c r="D25" s="274"/>
      <c r="E25" s="274"/>
      <c r="F25" s="274" t="s">
        <v>25</v>
      </c>
      <c r="G25" s="274"/>
      <c r="H25" s="274"/>
      <c r="I25" s="274" t="s">
        <v>26</v>
      </c>
      <c r="J25" s="274"/>
    </row>
    <row r="26" spans="1:11" x14ac:dyDescent="0.2">
      <c r="A26" s="41"/>
      <c r="B26" s="261" t="s">
        <v>27</v>
      </c>
      <c r="C26" s="273"/>
      <c r="D26" s="273" t="s">
        <v>28</v>
      </c>
      <c r="E26" s="273"/>
      <c r="F26" s="273" t="s">
        <v>27</v>
      </c>
      <c r="G26" s="273"/>
      <c r="H26" s="212" t="s">
        <v>28</v>
      </c>
      <c r="I26" s="212" t="s">
        <v>29</v>
      </c>
      <c r="J26" s="212" t="s">
        <v>30</v>
      </c>
      <c r="K26" s="24" t="s">
        <v>31</v>
      </c>
    </row>
    <row r="27" spans="1:11" s="41" customFormat="1" ht="24" customHeight="1" x14ac:dyDescent="0.2">
      <c r="A27" s="10" t="str">
        <f>A15</f>
        <v>A3</v>
      </c>
      <c r="B27" s="255"/>
      <c r="C27" s="256"/>
      <c r="D27" s="255"/>
      <c r="E27" s="256"/>
      <c r="F27" s="255"/>
      <c r="G27" s="256"/>
      <c r="H27" s="25"/>
      <c r="I27" s="42">
        <f>IF(D15+D16+D17+F15+F16+F17=0,0,D15+D16+D17+F15+F16+F17)</f>
        <v>0</v>
      </c>
      <c r="J27" s="42">
        <f>E15+E16+E17+G15+G16+G17</f>
        <v>0</v>
      </c>
      <c r="K27" s="42">
        <f>I27-J27</f>
        <v>0</v>
      </c>
    </row>
    <row r="28" spans="1:11" ht="24" customHeight="1" x14ac:dyDescent="0.2">
      <c r="A28" s="10" t="str">
        <f>A18</f>
        <v>B3</v>
      </c>
      <c r="B28" s="255"/>
      <c r="C28" s="256"/>
      <c r="D28" s="255"/>
      <c r="E28" s="256"/>
      <c r="F28" s="255"/>
      <c r="G28" s="256"/>
      <c r="H28" s="25"/>
      <c r="I28" s="42" t="e">
        <f>IF(B18+B19+B20+F18+F19+F20=0,0,B18+B19+B20+F18+F19+F20)</f>
        <v>#VALUE!</v>
      </c>
      <c r="J28" s="42" t="e">
        <f>C18+C19+C20+G18+G19+G20</f>
        <v>#VALUE!</v>
      </c>
      <c r="K28" s="42" t="e">
        <f>I28-J28</f>
        <v>#VALUE!</v>
      </c>
    </row>
    <row r="29" spans="1:11" ht="24" customHeight="1" x14ac:dyDescent="0.2">
      <c r="A29" s="10" t="str">
        <f>A21</f>
        <v>C3</v>
      </c>
      <c r="B29" s="255"/>
      <c r="C29" s="256"/>
      <c r="D29" s="255"/>
      <c r="E29" s="256"/>
      <c r="F29" s="255"/>
      <c r="G29" s="256"/>
      <c r="H29" s="25"/>
      <c r="I29" s="42" t="e">
        <f>B21+B22+B23+D21+D22+D23</f>
        <v>#VALUE!</v>
      </c>
      <c r="J29" s="42" t="e">
        <f>C21+C22+C23+E21+E22+E23</f>
        <v>#VALUE!</v>
      </c>
      <c r="K29" s="42" t="e">
        <f>I29-J29</f>
        <v>#VALUE!</v>
      </c>
    </row>
    <row r="30" spans="1:11" x14ac:dyDescent="0.2">
      <c r="A30" s="26"/>
      <c r="B30" s="259">
        <f>SUM(B27:C29)</f>
        <v>0</v>
      </c>
      <c r="C30" s="259"/>
      <c r="D30" s="259">
        <f>SUM(D27:E29)</f>
        <v>0</v>
      </c>
      <c r="E30" s="259"/>
      <c r="F30" s="259">
        <f>SUM(F27:G29)</f>
        <v>0</v>
      </c>
      <c r="G30" s="259"/>
      <c r="H30" s="27">
        <f>SUM(H27:H29)</f>
        <v>0</v>
      </c>
      <c r="I30" s="27" t="e">
        <f>SUM(I27:I29)</f>
        <v>#VALUE!</v>
      </c>
      <c r="J30" s="27" t="e">
        <f>SUM(J27:J29)</f>
        <v>#VALUE!</v>
      </c>
      <c r="K30" s="27" t="e">
        <f>SUM(K27:K29)</f>
        <v>#VALUE!</v>
      </c>
    </row>
    <row r="31" spans="1:11" ht="24" customHeight="1" x14ac:dyDescent="0.2"/>
    <row r="32" spans="1:11" ht="24" customHeight="1" x14ac:dyDescent="0.2">
      <c r="A32" s="211"/>
      <c r="B32" s="261" t="s">
        <v>32</v>
      </c>
      <c r="C32" s="262"/>
      <c r="D32" s="261" t="s">
        <v>32</v>
      </c>
      <c r="E32" s="262"/>
      <c r="F32" s="263" t="s">
        <v>33</v>
      </c>
      <c r="G32" s="263"/>
      <c r="H32" s="257"/>
      <c r="I32" s="257"/>
      <c r="J32" s="257"/>
      <c r="K32" s="257"/>
    </row>
    <row r="33" spans="1:11" ht="18" customHeight="1" x14ac:dyDescent="0.2">
      <c r="A33" s="211" t="s">
        <v>34</v>
      </c>
      <c r="B33" s="261" t="str">
        <f>A15</f>
        <v>A3</v>
      </c>
      <c r="C33" s="262"/>
      <c r="D33" s="261" t="str">
        <f>A21</f>
        <v>C3</v>
      </c>
      <c r="E33" s="262"/>
      <c r="F33" s="263" t="str">
        <f>A18</f>
        <v>B3</v>
      </c>
      <c r="G33" s="263"/>
      <c r="H33" s="257"/>
      <c r="I33" s="257"/>
      <c r="J33" s="257"/>
      <c r="K33" s="257"/>
    </row>
    <row r="34" spans="1:11" ht="18" customHeight="1" x14ac:dyDescent="0.2">
      <c r="A34" s="211" t="s">
        <v>35</v>
      </c>
      <c r="B34" s="261" t="str">
        <f>A18</f>
        <v>B3</v>
      </c>
      <c r="C34" s="262"/>
      <c r="D34" s="261" t="str">
        <f>A21</f>
        <v>C3</v>
      </c>
      <c r="E34" s="262"/>
      <c r="F34" s="263" t="str">
        <f>A15</f>
        <v>A3</v>
      </c>
      <c r="G34" s="263"/>
      <c r="H34" s="28"/>
      <c r="I34" s="28"/>
      <c r="J34" s="28"/>
      <c r="K34" s="28"/>
    </row>
    <row r="35" spans="1:11" ht="18" customHeight="1" x14ac:dyDescent="0.2">
      <c r="A35" s="211" t="s">
        <v>36</v>
      </c>
      <c r="B35" s="261" t="str">
        <f>A15</f>
        <v>A3</v>
      </c>
      <c r="C35" s="262"/>
      <c r="D35" s="261" t="str">
        <f>A18</f>
        <v>B3</v>
      </c>
      <c r="E35" s="262"/>
      <c r="F35" s="263" t="str">
        <f>A21</f>
        <v>C3</v>
      </c>
      <c r="G35" s="263"/>
      <c r="H35" s="257"/>
      <c r="I35" s="257"/>
      <c r="J35" s="257"/>
      <c r="K35" s="257"/>
    </row>
    <row r="36" spans="1:11" ht="18" customHeight="1" x14ac:dyDescent="0.2">
      <c r="F36" s="26"/>
      <c r="G36" s="26"/>
      <c r="H36" s="257"/>
      <c r="I36" s="257"/>
      <c r="J36" s="257"/>
      <c r="K36" s="257"/>
    </row>
    <row r="37" spans="1:11" ht="18" customHeight="1" x14ac:dyDescent="0.2">
      <c r="A37" s="258"/>
      <c r="B37" s="258"/>
      <c r="C37" s="258"/>
      <c r="D37" s="258"/>
      <c r="E37" s="258"/>
      <c r="F37" s="258"/>
      <c r="G37" s="214"/>
    </row>
    <row r="38" spans="1:11" ht="18" customHeight="1" x14ac:dyDescent="0.2">
      <c r="A38" s="260"/>
      <c r="B38" s="260"/>
      <c r="C38" s="260"/>
      <c r="D38" s="260"/>
      <c r="E38" s="260"/>
      <c r="F38" s="260"/>
      <c r="G38" s="260"/>
      <c r="H38" s="260"/>
    </row>
    <row r="39" spans="1:11" ht="18" customHeight="1" x14ac:dyDescent="0.2"/>
    <row r="40" spans="1:11" ht="18" customHeight="1" x14ac:dyDescent="0.2"/>
  </sheetData>
  <mergeCells count="56">
    <mergeCell ref="A38:H38"/>
    <mergeCell ref="D4:F4"/>
    <mergeCell ref="B35:C35"/>
    <mergeCell ref="D35:E35"/>
    <mergeCell ref="F35:G35"/>
    <mergeCell ref="H35:K35"/>
    <mergeCell ref="H36:K36"/>
    <mergeCell ref="A37:F37"/>
    <mergeCell ref="H32:K32"/>
    <mergeCell ref="B33:C33"/>
    <mergeCell ref="D33:E33"/>
    <mergeCell ref="F33:G33"/>
    <mergeCell ref="H33:K33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A21:A23"/>
    <mergeCell ref="F21:G23"/>
    <mergeCell ref="H21:H23"/>
    <mergeCell ref="I21:J23"/>
    <mergeCell ref="B25:E25"/>
    <mergeCell ref="F25:H25"/>
    <mergeCell ref="I25:J25"/>
    <mergeCell ref="A15:A17"/>
    <mergeCell ref="B15:C17"/>
    <mergeCell ref="H15:H17"/>
    <mergeCell ref="I15:J17"/>
    <mergeCell ref="A18:A20"/>
    <mergeCell ref="D18:E20"/>
    <mergeCell ref="H18:H20"/>
    <mergeCell ref="I18:J20"/>
    <mergeCell ref="A1:L1"/>
    <mergeCell ref="A2:L2"/>
    <mergeCell ref="A9:K9"/>
    <mergeCell ref="B14:C14"/>
    <mergeCell ref="D14:E14"/>
    <mergeCell ref="F14:G14"/>
    <mergeCell ref="I14:J14"/>
  </mergeCells>
  <pageMargins left="0.7" right="0.7" top="0.75" bottom="0.75" header="0.3" footer="0.3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2"/>
  <sheetViews>
    <sheetView view="pageLayout" topLeftCell="A2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43"/>
    </row>
    <row r="4" spans="1:12" s="16" customFormat="1" x14ac:dyDescent="0.2">
      <c r="A4" s="15" t="s">
        <v>15</v>
      </c>
      <c r="B4" s="16" t="s">
        <v>262</v>
      </c>
      <c r="H4" s="243"/>
    </row>
    <row r="5" spans="1:12" s="16" customFormat="1" x14ac:dyDescent="0.2">
      <c r="A5" s="15" t="s">
        <v>16</v>
      </c>
      <c r="B5" s="17" t="s">
        <v>183</v>
      </c>
      <c r="H5" s="243"/>
    </row>
    <row r="6" spans="1:12" x14ac:dyDescent="0.2">
      <c r="C6" s="8"/>
      <c r="H6" s="243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5</v>
      </c>
      <c r="C10" s="20"/>
      <c r="D10" s="19"/>
      <c r="E10" s="19"/>
      <c r="F10" s="19"/>
      <c r="G10" s="19"/>
    </row>
    <row r="12" spans="1:12" s="248" customFormat="1" x14ac:dyDescent="0.2">
      <c r="A12" s="245" t="s">
        <v>21</v>
      </c>
      <c r="B12" s="261" t="str">
        <f>A13</f>
        <v>ARVC 15R1 Adidas</v>
      </c>
      <c r="C12" s="273"/>
      <c r="D12" s="261" t="str">
        <f>A16</f>
        <v>FCVBC 152 Cassie</v>
      </c>
      <c r="E12" s="262"/>
      <c r="F12" s="261" t="str">
        <f>A19</f>
        <v>VC2 14 Vipers</v>
      </c>
      <c r="G12" s="262"/>
      <c r="H12" s="283" t="str">
        <f>A22</f>
        <v>ARVC 14R1 Adidas</v>
      </c>
      <c r="I12" s="262"/>
      <c r="J12" s="2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10</v>
      </c>
      <c r="B13" s="267"/>
      <c r="C13" s="268"/>
      <c r="D13" s="21"/>
      <c r="E13" s="21"/>
      <c r="F13" s="21"/>
      <c r="G13" s="21"/>
      <c r="H13" s="21"/>
      <c r="I13" s="21"/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/>
      <c r="G14" s="21"/>
      <c r="H14" s="21"/>
      <c r="I14" s="21"/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188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/>
      <c r="G16" s="21"/>
      <c r="H16" s="21"/>
      <c r="I16" s="21"/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/>
      <c r="G17" s="21"/>
      <c r="H17" s="21"/>
      <c r="I17" s="21"/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149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4">
        <v>3</v>
      </c>
      <c r="K19" s="275"/>
      <c r="L19" s="276"/>
    </row>
    <row r="20" spans="1:12" s="22" customFormat="1" ht="24" customHeight="1" x14ac:dyDescent="0.2">
      <c r="A20" s="265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42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248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46" t="s">
        <v>28</v>
      </c>
      <c r="I27" s="246" t="s">
        <v>29</v>
      </c>
      <c r="J27" s="246" t="s">
        <v>30</v>
      </c>
      <c r="K27" s="24" t="s">
        <v>31</v>
      </c>
    </row>
    <row r="28" spans="1:12" s="248" customFormat="1" ht="24" customHeight="1" x14ac:dyDescent="0.2">
      <c r="A28" s="10" t="str">
        <f>A13</f>
        <v>ARVC 15R1 Adidas</v>
      </c>
      <c r="B28" s="255"/>
      <c r="C28" s="256"/>
      <c r="D28" s="255"/>
      <c r="E28" s="256"/>
      <c r="F28" s="255"/>
      <c r="G28" s="256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FCVBC 152 Cassie</v>
      </c>
      <c r="B29" s="255"/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VC2 14 Vipers</v>
      </c>
      <c r="B30" s="255"/>
      <c r="C30" s="256"/>
      <c r="D30" s="255"/>
      <c r="E30" s="256"/>
      <c r="F30" s="255"/>
      <c r="G30" s="256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14R1 Adidas</v>
      </c>
      <c r="B31" s="255"/>
      <c r="C31" s="256"/>
      <c r="D31" s="255"/>
      <c r="E31" s="256"/>
      <c r="F31" s="255"/>
      <c r="G31" s="256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59">
        <f>SUM(B28:C31)</f>
        <v>0</v>
      </c>
      <c r="C32" s="259"/>
      <c r="D32" s="259">
        <f>SUM(D28:E31)</f>
        <v>0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2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245" t="s">
        <v>34</v>
      </c>
      <c r="B35" s="261" t="str">
        <f>A28</f>
        <v>ARVC 15R1 Adidas</v>
      </c>
      <c r="C35" s="262"/>
      <c r="D35" s="261" t="str">
        <f>A30</f>
        <v>VC2 14 Vipers</v>
      </c>
      <c r="E35" s="262"/>
      <c r="F35" s="263" t="str">
        <f>A16</f>
        <v>FCVBC 152 Cassie</v>
      </c>
      <c r="G35" s="263"/>
      <c r="I35" s="257"/>
      <c r="J35" s="257"/>
      <c r="K35" s="257"/>
      <c r="L35" s="257"/>
    </row>
    <row r="36" spans="1:12" ht="18" customHeight="1" x14ac:dyDescent="0.2">
      <c r="A36" s="245" t="s">
        <v>35</v>
      </c>
      <c r="B36" s="261" t="str">
        <f>A16</f>
        <v>FCVBC 152 Cassie</v>
      </c>
      <c r="C36" s="262"/>
      <c r="D36" s="261" t="str">
        <f>A22</f>
        <v>ARVC 14R1 Adidas</v>
      </c>
      <c r="E36" s="262"/>
      <c r="F36" s="263" t="str">
        <f>A13</f>
        <v>ARVC 15R1 Adidas</v>
      </c>
      <c r="G36" s="263"/>
      <c r="I36" s="28"/>
      <c r="J36" s="28"/>
      <c r="K36" s="28"/>
      <c r="L36" s="28"/>
    </row>
    <row r="37" spans="1:12" ht="18" customHeight="1" x14ac:dyDescent="0.2">
      <c r="A37" s="245" t="s">
        <v>36</v>
      </c>
      <c r="B37" s="261" t="str">
        <f>A28</f>
        <v>ARVC 15R1 Adidas</v>
      </c>
      <c r="C37" s="262"/>
      <c r="D37" s="261" t="str">
        <f>A31</f>
        <v>ARVC 14R1 Adidas</v>
      </c>
      <c r="E37" s="262"/>
      <c r="F37" s="263" t="str">
        <f>A30</f>
        <v>VC2 14 Vipers</v>
      </c>
      <c r="G37" s="263"/>
      <c r="I37" s="257"/>
      <c r="J37" s="257"/>
      <c r="K37" s="257"/>
      <c r="L37" s="257"/>
    </row>
    <row r="38" spans="1:12" ht="18" customHeight="1" x14ac:dyDescent="0.2">
      <c r="A38" s="245" t="s">
        <v>42</v>
      </c>
      <c r="B38" s="261" t="str">
        <f>A29</f>
        <v>FCVBC 152 Cassie</v>
      </c>
      <c r="C38" s="262"/>
      <c r="D38" s="261" t="str">
        <f>A30</f>
        <v>VC2 14 Vipers</v>
      </c>
      <c r="E38" s="262"/>
      <c r="F38" s="263" t="str">
        <f>A28</f>
        <v>ARVC 15R1 Adidas</v>
      </c>
      <c r="G38" s="263"/>
      <c r="I38" s="257"/>
      <c r="J38" s="257"/>
      <c r="K38" s="257"/>
      <c r="L38" s="257"/>
    </row>
    <row r="39" spans="1:12" x14ac:dyDescent="0.2">
      <c r="A39" s="245" t="s">
        <v>43</v>
      </c>
      <c r="B39" s="261" t="str">
        <f>A30</f>
        <v>VC2 14 Vipers</v>
      </c>
      <c r="C39" s="262"/>
      <c r="D39" s="261" t="str">
        <f>A31</f>
        <v>ARVC 14R1 Adidas</v>
      </c>
      <c r="E39" s="262"/>
      <c r="F39" s="263" t="str">
        <f>A16</f>
        <v>FCVBC 152 Cassie</v>
      </c>
      <c r="G39" s="263"/>
    </row>
    <row r="40" spans="1:12" x14ac:dyDescent="0.2">
      <c r="A40" s="245" t="s">
        <v>44</v>
      </c>
      <c r="B40" s="261" t="str">
        <f>A13</f>
        <v>ARVC 15R1 Adidas</v>
      </c>
      <c r="C40" s="262"/>
      <c r="D40" s="261" t="str">
        <f>A29</f>
        <v>FCVBC 152 Cassie</v>
      </c>
      <c r="E40" s="262"/>
      <c r="F40" s="263" t="str">
        <f>A22</f>
        <v>ARVC 14R1 Adidas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43"/>
    </row>
  </sheetData>
  <mergeCells count="70">
    <mergeCell ref="A1:L1"/>
    <mergeCell ref="A2:L2"/>
    <mergeCell ref="B12:C12"/>
    <mergeCell ref="D12:E12"/>
    <mergeCell ref="F12:G12"/>
    <mergeCell ref="A7:H7"/>
    <mergeCell ref="H12:I12"/>
    <mergeCell ref="K12:L12"/>
    <mergeCell ref="A13:A15"/>
    <mergeCell ref="B13:C15"/>
    <mergeCell ref="B31:C31"/>
    <mergeCell ref="D31:E31"/>
    <mergeCell ref="F31:G31"/>
    <mergeCell ref="D16:E18"/>
    <mergeCell ref="A16:A18"/>
    <mergeCell ref="A19:A21"/>
    <mergeCell ref="B30:C30"/>
    <mergeCell ref="D30:E30"/>
    <mergeCell ref="F30:G30"/>
    <mergeCell ref="B27:C27"/>
    <mergeCell ref="D27:E27"/>
    <mergeCell ref="F27:G27"/>
    <mergeCell ref="B28:C28"/>
    <mergeCell ref="D28:E28"/>
    <mergeCell ref="B35:C35"/>
    <mergeCell ref="D35:E35"/>
    <mergeCell ref="F35:G35"/>
    <mergeCell ref="I35:L35"/>
    <mergeCell ref="J13:J15"/>
    <mergeCell ref="F28:G28"/>
    <mergeCell ref="B29:C29"/>
    <mergeCell ref="D29:E29"/>
    <mergeCell ref="K13:L15"/>
    <mergeCell ref="J16:J18"/>
    <mergeCell ref="K16:L18"/>
    <mergeCell ref="J19:J21"/>
    <mergeCell ref="K19:L21"/>
    <mergeCell ref="F29:G29"/>
    <mergeCell ref="B34:C34"/>
    <mergeCell ref="D34:E34"/>
    <mergeCell ref="A22:A24"/>
    <mergeCell ref="H22:I24"/>
    <mergeCell ref="J22:J24"/>
    <mergeCell ref="K22:L24"/>
    <mergeCell ref="B26:D26"/>
    <mergeCell ref="F26:H26"/>
    <mergeCell ref="I26:J26"/>
    <mergeCell ref="F34:G34"/>
    <mergeCell ref="I34:L34"/>
    <mergeCell ref="B32:C32"/>
    <mergeCell ref="D32:E32"/>
    <mergeCell ref="F32:G32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" right="0.2" top="0.5" bottom="0.5" header="0.5" footer="0.5"/>
  <pageSetup scale="62" orientation="landscape" horizontalDpi="4294967292" verticalDpi="4294967292" copies="6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2"/>
  <sheetViews>
    <sheetView view="pageLayout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184</v>
      </c>
      <c r="H4" s="200"/>
    </row>
    <row r="5" spans="1:12" s="16" customFormat="1" x14ac:dyDescent="0.2">
      <c r="A5" s="15" t="s">
        <v>16</v>
      </c>
      <c r="B5" s="17" t="s">
        <v>183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9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Warriors 16</v>
      </c>
      <c r="C12" s="273"/>
      <c r="D12" s="261" t="str">
        <f>A16</f>
        <v>FCVBC 141 Robin</v>
      </c>
      <c r="E12" s="262"/>
      <c r="F12" s="261" t="str">
        <f>A19</f>
        <v>SF Storm 152 Avalanche</v>
      </c>
      <c r="G12" s="262"/>
      <c r="H12" s="283" t="str">
        <f>A22</f>
        <v>NEVBC 14 Purple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145</v>
      </c>
      <c r="B13" s="267"/>
      <c r="C13" s="268"/>
      <c r="D13" s="21"/>
      <c r="E13" s="21"/>
      <c r="F13" s="21"/>
      <c r="G13" s="21"/>
      <c r="H13" s="21"/>
      <c r="I13" s="21"/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/>
      <c r="G14" s="21"/>
      <c r="H14" s="21"/>
      <c r="I14" s="21"/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147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/>
      <c r="G16" s="21"/>
      <c r="H16" s="21"/>
      <c r="I16" s="21"/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/>
      <c r="G17" s="21"/>
      <c r="H17" s="21"/>
      <c r="I17" s="21"/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96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4">
        <v>3</v>
      </c>
      <c r="K19" s="275"/>
      <c r="L19" s="276"/>
    </row>
    <row r="20" spans="1:12" s="22" customFormat="1" ht="24" customHeight="1" x14ac:dyDescent="0.2">
      <c r="A20" s="265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118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16</v>
      </c>
      <c r="B28" s="255"/>
      <c r="C28" s="256"/>
      <c r="D28" s="255"/>
      <c r="E28" s="256"/>
      <c r="F28" s="255"/>
      <c r="G28" s="256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FCVBC 141 Robin</v>
      </c>
      <c r="B29" s="255"/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SF Storm 152 Avalanche</v>
      </c>
      <c r="B30" s="255"/>
      <c r="C30" s="256"/>
      <c r="D30" s="255"/>
      <c r="E30" s="256"/>
      <c r="F30" s="255"/>
      <c r="G30" s="256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NEVBC 14 Purple</v>
      </c>
      <c r="B31" s="255"/>
      <c r="C31" s="256"/>
      <c r="D31" s="255"/>
      <c r="E31" s="256"/>
      <c r="F31" s="255"/>
      <c r="G31" s="256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59">
        <f>SUM(B28:C31)</f>
        <v>0</v>
      </c>
      <c r="C32" s="259"/>
      <c r="D32" s="259">
        <f>SUM(D28:E31)</f>
        <v>0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Warriors 16</v>
      </c>
      <c r="C35" s="262"/>
      <c r="D35" s="261" t="str">
        <f>A30</f>
        <v>SF Storm 152 Avalanche</v>
      </c>
      <c r="E35" s="262"/>
      <c r="F35" s="263" t="str">
        <f>A16</f>
        <v>FCVBC 141 Robin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FCVBC 141 Robin</v>
      </c>
      <c r="C36" s="262"/>
      <c r="D36" s="261" t="str">
        <f>A22</f>
        <v>NEVBC 14 Purple</v>
      </c>
      <c r="E36" s="262"/>
      <c r="F36" s="263" t="str">
        <f>A13</f>
        <v>Warriors 16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Warriors 16</v>
      </c>
      <c r="C37" s="262"/>
      <c r="D37" s="261" t="str">
        <f>A31</f>
        <v>NEVBC 14 Purple</v>
      </c>
      <c r="E37" s="262"/>
      <c r="F37" s="263" t="str">
        <f>A30</f>
        <v>SF Storm 152 Avalanche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FCVBC 141 Robin</v>
      </c>
      <c r="C38" s="262"/>
      <c r="D38" s="261" t="str">
        <f>A30</f>
        <v>SF Storm 152 Avalanche</v>
      </c>
      <c r="E38" s="262"/>
      <c r="F38" s="263" t="str">
        <f>A28</f>
        <v>Warriors 16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SF Storm 152 Avalanche</v>
      </c>
      <c r="C39" s="262"/>
      <c r="D39" s="261" t="str">
        <f>A31</f>
        <v>NEVBC 14 Purple</v>
      </c>
      <c r="E39" s="262"/>
      <c r="F39" s="263" t="str">
        <f>A16</f>
        <v>FCVBC 141 Robin</v>
      </c>
      <c r="G39" s="263"/>
    </row>
    <row r="40" spans="1:12" x14ac:dyDescent="0.2">
      <c r="A40" s="198" t="s">
        <v>44</v>
      </c>
      <c r="B40" s="261" t="str">
        <f>A13</f>
        <v>Warriors 16</v>
      </c>
      <c r="C40" s="262"/>
      <c r="D40" s="261" t="str">
        <f>A29</f>
        <v>FCVBC 141 Robin</v>
      </c>
      <c r="E40" s="262"/>
      <c r="F40" s="263" t="str">
        <f>A22</f>
        <v>NEVBC 14 Purple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29:C29"/>
    <mergeCell ref="D29:E29"/>
    <mergeCell ref="F29:G29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D31:E31"/>
    <mergeCell ref="F31:G31"/>
    <mergeCell ref="B31:C31"/>
    <mergeCell ref="A22:A24"/>
    <mergeCell ref="H22:I24"/>
    <mergeCell ref="J22:J24"/>
    <mergeCell ref="K22:L24"/>
    <mergeCell ref="B26:D26"/>
    <mergeCell ref="F26:H26"/>
    <mergeCell ref="I26:J26"/>
    <mergeCell ref="K13:L15"/>
    <mergeCell ref="J16:J18"/>
    <mergeCell ref="K16:L18"/>
    <mergeCell ref="J19:J21"/>
    <mergeCell ref="K19:L21"/>
    <mergeCell ref="J13:J15"/>
    <mergeCell ref="B12:C12"/>
    <mergeCell ref="D12:E12"/>
    <mergeCell ref="F12:G12"/>
    <mergeCell ref="A1:L1"/>
    <mergeCell ref="A2:L2"/>
    <mergeCell ref="A7:H7"/>
    <mergeCell ref="H12:I12"/>
    <mergeCell ref="K12:L12"/>
    <mergeCell ref="A19:A21"/>
    <mergeCell ref="A13:A15"/>
    <mergeCell ref="B13:C15"/>
    <mergeCell ref="A16:A18"/>
    <mergeCell ref="D16:E18"/>
    <mergeCell ref="B28:C28"/>
    <mergeCell ref="D28:E28"/>
    <mergeCell ref="F28:G28"/>
    <mergeCell ref="B27:C27"/>
    <mergeCell ref="D27:E27"/>
    <mergeCell ref="F27:G27"/>
  </mergeCells>
  <phoneticPr fontId="14" type="noConversion"/>
  <printOptions horizontalCentered="1" verticalCentered="1"/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2"/>
  <sheetViews>
    <sheetView topLeftCell="B9" workbookViewId="0">
      <selection activeCell="B22" sqref="B22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182</v>
      </c>
      <c r="H4" s="46"/>
    </row>
    <row r="5" spans="1:12" s="16" customFormat="1" x14ac:dyDescent="0.2">
      <c r="A5" s="15" t="s">
        <v>16</v>
      </c>
      <c r="B5" s="17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Rockhill Blast</v>
      </c>
      <c r="C12" s="273"/>
      <c r="D12" s="261" t="str">
        <f>A16</f>
        <v>SF Storm 151 Thunder</v>
      </c>
      <c r="E12" s="262"/>
      <c r="F12" s="261" t="str">
        <f>A19</f>
        <v>NEVBC 15 Purple</v>
      </c>
      <c r="G12" s="262"/>
      <c r="H12" s="283" t="str">
        <f>A22</f>
        <v>District 12 161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146</v>
      </c>
      <c r="B13" s="267"/>
      <c r="C13" s="268"/>
      <c r="D13" s="21"/>
      <c r="E13" s="21"/>
      <c r="F13" s="21"/>
      <c r="G13" s="21"/>
      <c r="H13" s="21"/>
      <c r="I13" s="21"/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/>
      <c r="G14" s="21"/>
      <c r="H14" s="21"/>
      <c r="I14" s="21"/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95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/>
      <c r="G16" s="21"/>
      <c r="H16" s="21"/>
      <c r="I16" s="21"/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/>
      <c r="G17" s="21"/>
      <c r="H17" s="21"/>
      <c r="I17" s="21"/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116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4">
        <v>3</v>
      </c>
      <c r="K19" s="275"/>
      <c r="L19" s="276"/>
    </row>
    <row r="20" spans="1:12" s="22" customFormat="1" ht="24" customHeight="1" x14ac:dyDescent="0.2">
      <c r="A20" s="265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97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Rockhill Blast</v>
      </c>
      <c r="B28" s="255"/>
      <c r="C28" s="256"/>
      <c r="D28" s="255"/>
      <c r="E28" s="256"/>
      <c r="F28" s="255"/>
      <c r="G28" s="256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SF Storm 151 Thunder</v>
      </c>
      <c r="B29" s="255"/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NEVBC 15 Purple</v>
      </c>
      <c r="B30" s="255"/>
      <c r="C30" s="256"/>
      <c r="D30" s="255"/>
      <c r="E30" s="256"/>
      <c r="F30" s="255"/>
      <c r="G30" s="256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District 12 161</v>
      </c>
      <c r="B31" s="255"/>
      <c r="C31" s="256"/>
      <c r="D31" s="255"/>
      <c r="E31" s="256"/>
      <c r="F31" s="255"/>
      <c r="G31" s="256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59">
        <f>SUM(B28:C31)</f>
        <v>0</v>
      </c>
      <c r="C32" s="259"/>
      <c r="D32" s="259">
        <f>SUM(D28:E31)</f>
        <v>0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Rockhill Blast</v>
      </c>
      <c r="C35" s="262"/>
      <c r="D35" s="261" t="str">
        <f>A30</f>
        <v>NEVBC 15 Purple</v>
      </c>
      <c r="E35" s="262"/>
      <c r="F35" s="263" t="str">
        <f>A16</f>
        <v>SF Storm 151 Thunder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151 Thunder</v>
      </c>
      <c r="C36" s="262"/>
      <c r="D36" s="261" t="str">
        <f>A22</f>
        <v>District 12 161</v>
      </c>
      <c r="E36" s="262"/>
      <c r="F36" s="263" t="str">
        <f>A13</f>
        <v>Rockhill Blast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Rockhill Blast</v>
      </c>
      <c r="C37" s="262"/>
      <c r="D37" s="261" t="str">
        <f>A31</f>
        <v>District 12 161</v>
      </c>
      <c r="E37" s="262"/>
      <c r="F37" s="263" t="str">
        <f>A30</f>
        <v>NEVBC 15 Purple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151 Thunder</v>
      </c>
      <c r="C38" s="262"/>
      <c r="D38" s="261" t="str">
        <f>A30</f>
        <v>NEVBC 15 Purple</v>
      </c>
      <c r="E38" s="262"/>
      <c r="F38" s="263" t="str">
        <f>A28</f>
        <v>Rockhill Blast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NEVBC 15 Purple</v>
      </c>
      <c r="C39" s="262"/>
      <c r="D39" s="261" t="str">
        <f>A31</f>
        <v>District 12 161</v>
      </c>
      <c r="E39" s="262"/>
      <c r="F39" s="263" t="str">
        <f>A16</f>
        <v>SF Storm 151 Thunder</v>
      </c>
      <c r="G39" s="263"/>
    </row>
    <row r="40" spans="1:12" x14ac:dyDescent="0.2">
      <c r="A40" s="45" t="s">
        <v>44</v>
      </c>
      <c r="B40" s="261" t="str">
        <f>A13</f>
        <v>Rockhill Blast</v>
      </c>
      <c r="C40" s="262"/>
      <c r="D40" s="261" t="str">
        <f>A29</f>
        <v>SF Storm 151 Thunder</v>
      </c>
      <c r="E40" s="262"/>
      <c r="F40" s="263" t="str">
        <f>A22</f>
        <v>District 12 161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4294967292" verticalDpi="4294967292" copies="6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2"/>
  <sheetViews>
    <sheetView topLeftCell="A3" workbookViewId="0">
      <selection activeCell="K25" sqref="K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182</v>
      </c>
      <c r="H4" s="54"/>
    </row>
    <row r="5" spans="1:12" s="16" customFormat="1" x14ac:dyDescent="0.2">
      <c r="A5" s="15" t="s">
        <v>16</v>
      </c>
      <c r="B5" s="53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E3VB 16 Blue</v>
      </c>
      <c r="C12" s="273"/>
      <c r="D12" s="261" t="str">
        <f>A16</f>
        <v>NM Dynami 15/16</v>
      </c>
      <c r="E12" s="262"/>
      <c r="F12" s="261" t="str">
        <f>A19</f>
        <v>ARVC 15R2 Adidas</v>
      </c>
      <c r="G12" s="262"/>
      <c r="H12" s="283" t="str">
        <f>A22</f>
        <v>FCVBC 142 Lorraine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259</v>
      </c>
      <c r="B13" s="267"/>
      <c r="C13" s="268"/>
      <c r="D13" s="21"/>
      <c r="E13" s="21"/>
      <c r="F13" s="21">
        <v>23</v>
      </c>
      <c r="G13" s="21">
        <v>25</v>
      </c>
      <c r="H13" s="21">
        <v>25</v>
      </c>
      <c r="I13" s="21">
        <v>11</v>
      </c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>
        <v>25</v>
      </c>
      <c r="G14" s="21">
        <v>10</v>
      </c>
      <c r="H14" s="21">
        <v>25</v>
      </c>
      <c r="I14" s="21">
        <v>9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150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>
        <v>25</v>
      </c>
      <c r="G16" s="21">
        <v>22</v>
      </c>
      <c r="H16" s="21">
        <v>25</v>
      </c>
      <c r="I16" s="21">
        <v>14</v>
      </c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>
        <v>26</v>
      </c>
      <c r="G17" s="21">
        <v>24</v>
      </c>
      <c r="H17" s="21">
        <v>25</v>
      </c>
      <c r="I17" s="21">
        <v>10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98</v>
      </c>
      <c r="B19" s="23">
        <f>IF(G13&gt;0,G13," ")</f>
        <v>25</v>
      </c>
      <c r="C19" s="23">
        <f>IF(F13&gt;0,F13," ")</f>
        <v>23</v>
      </c>
      <c r="D19" s="23">
        <f>IF(G16&gt;0,G16," ")</f>
        <v>22</v>
      </c>
      <c r="E19" s="23">
        <f>IF(F16&gt;0,F16," ")</f>
        <v>25</v>
      </c>
      <c r="F19" s="30"/>
      <c r="G19" s="30"/>
      <c r="H19" s="21">
        <v>25</v>
      </c>
      <c r="I19" s="21">
        <v>14</v>
      </c>
      <c r="J19" s="264">
        <v>3</v>
      </c>
      <c r="K19" s="275"/>
      <c r="L19" s="276"/>
    </row>
    <row r="20" spans="1:12" s="22" customFormat="1" ht="24" customHeight="1" x14ac:dyDescent="0.2">
      <c r="A20" s="265"/>
      <c r="B20" s="23">
        <f>IF(G14&gt;0,G14," ")</f>
        <v>10</v>
      </c>
      <c r="C20" s="23">
        <f>IF(F14&gt;0,F14," ")</f>
        <v>25</v>
      </c>
      <c r="D20" s="23">
        <f>IF(G17&gt;0,G17," ")</f>
        <v>24</v>
      </c>
      <c r="E20" s="23">
        <f>IF(F17&gt;0,F17," ")</f>
        <v>26</v>
      </c>
      <c r="F20" s="30"/>
      <c r="G20" s="30"/>
      <c r="H20" s="21">
        <v>25</v>
      </c>
      <c r="I20" s="21">
        <v>14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151</v>
      </c>
      <c r="B22" s="23">
        <f>IF(I13&gt;0,I13," ")</f>
        <v>11</v>
      </c>
      <c r="C22" s="23">
        <f>IF(H13&gt;0,H13," ")</f>
        <v>25</v>
      </c>
      <c r="D22" s="23">
        <f>IF(I16&gt;0,I16," ")</f>
        <v>14</v>
      </c>
      <c r="E22" s="23">
        <f>IF(H16&gt;0,H16," ")</f>
        <v>25</v>
      </c>
      <c r="F22" s="23">
        <f>IF(I19&gt;0,I19," ")</f>
        <v>14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9</v>
      </c>
      <c r="C23" s="23">
        <f>IF(H14&gt;0,H14," ")</f>
        <v>25</v>
      </c>
      <c r="D23" s="23">
        <f>IF(I17&gt;0,I17," ")</f>
        <v>10</v>
      </c>
      <c r="E23" s="23">
        <f>IF(H17&gt;0,H17," ")</f>
        <v>25</v>
      </c>
      <c r="F23" s="23">
        <f>IF(I20&gt;0,I20," ")</f>
        <v>14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E3VB 16 Blue</v>
      </c>
      <c r="B28" s="255">
        <v>3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98</v>
      </c>
      <c r="J28" s="42">
        <f>E13+E14+E15+G13+G14+G15+I13+I14+I15</f>
        <v>55</v>
      </c>
      <c r="K28" s="42">
        <f>I28-J28</f>
        <v>43</v>
      </c>
    </row>
    <row r="29" spans="1:12" ht="24" customHeight="1" x14ac:dyDescent="0.2">
      <c r="A29" s="10" t="str">
        <f>A16</f>
        <v>NM Dynami 15/16</v>
      </c>
      <c r="B29" s="255">
        <v>4</v>
      </c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15R2 Adidas</v>
      </c>
      <c r="B30" s="255">
        <v>3</v>
      </c>
      <c r="C30" s="256"/>
      <c r="D30" s="255">
        <v>3</v>
      </c>
      <c r="E30" s="256"/>
      <c r="F30" s="255"/>
      <c r="G30" s="256"/>
      <c r="H30" s="25"/>
      <c r="I30" s="42">
        <f>B19+B20+B21+D19+D20+D21+H19+H20+H21</f>
        <v>131</v>
      </c>
      <c r="J30" s="42">
        <f>C19+C20+C21+E19+E20+E21+I19+I20+I21</f>
        <v>127</v>
      </c>
      <c r="K30" s="42">
        <f>I30-J30</f>
        <v>4</v>
      </c>
    </row>
    <row r="31" spans="1:12" ht="24" customHeight="1" x14ac:dyDescent="0.2">
      <c r="A31" s="10" t="str">
        <f>A22</f>
        <v>FCVBC 142 Lorraine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72</v>
      </c>
      <c r="J31" s="42">
        <f>C22+C23+C24+E22+E23+E24+G22+G23+G24</f>
        <v>150</v>
      </c>
      <c r="K31" s="42">
        <f>I31-J31</f>
        <v>-78</v>
      </c>
    </row>
    <row r="32" spans="1:12" x14ac:dyDescent="0.2">
      <c r="A32" s="26"/>
      <c r="B32" s="259">
        <f>SUM(B28:C31)</f>
        <v>10</v>
      </c>
      <c r="C32" s="259"/>
      <c r="D32" s="259">
        <f>SUM(D28:E31)</f>
        <v>10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E3VB 16 Blue</v>
      </c>
      <c r="C35" s="262"/>
      <c r="D35" s="261" t="str">
        <f>A30</f>
        <v>ARVC 15R2 Adidas</v>
      </c>
      <c r="E35" s="262"/>
      <c r="F35" s="263" t="str">
        <f>A16</f>
        <v>NM Dynami 15/16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NM Dynami 15/16</v>
      </c>
      <c r="C36" s="262"/>
      <c r="D36" s="261" t="str">
        <f>A22</f>
        <v>FCVBC 142 Lorraine</v>
      </c>
      <c r="E36" s="262"/>
      <c r="F36" s="263" t="str">
        <f>A13</f>
        <v>E3VB 16 Blue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E3VB 16 Blue</v>
      </c>
      <c r="C37" s="262"/>
      <c r="D37" s="261" t="str">
        <f>A31</f>
        <v>FCVBC 142 Lorraine</v>
      </c>
      <c r="E37" s="262"/>
      <c r="F37" s="263" t="str">
        <f>A30</f>
        <v>ARVC 15R2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NM Dynami 15/16</v>
      </c>
      <c r="C38" s="262"/>
      <c r="D38" s="261" t="str">
        <f>A30</f>
        <v>ARVC 15R2 Adidas</v>
      </c>
      <c r="E38" s="262"/>
      <c r="F38" s="263" t="str">
        <f>A28</f>
        <v>E3VB 16 Blue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15R2 Adidas</v>
      </c>
      <c r="C39" s="262"/>
      <c r="D39" s="261" t="str">
        <f>A31</f>
        <v>FCVBC 142 Lorraine</v>
      </c>
      <c r="E39" s="262"/>
      <c r="F39" s="263" t="str">
        <f>A16</f>
        <v>NM Dynami 15/16</v>
      </c>
      <c r="G39" s="263"/>
    </row>
    <row r="40" spans="1:12" x14ac:dyDescent="0.2">
      <c r="A40" s="45" t="s">
        <v>44</v>
      </c>
      <c r="B40" s="261" t="str">
        <f>A13</f>
        <v>E3VB 16 Blue</v>
      </c>
      <c r="C40" s="262"/>
      <c r="D40" s="261" t="str">
        <f>A29</f>
        <v>NM Dynami 15/16</v>
      </c>
      <c r="E40" s="262"/>
      <c r="F40" s="263" t="str">
        <f>A22</f>
        <v>FCVBC 142 Lorraine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 copies="6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H102"/>
  <sheetViews>
    <sheetView view="pageLayout" topLeftCell="A4" zoomScale="90" zoomScaleNormal="90" zoomScalePageLayoutView="90" workbookViewId="0">
      <selection activeCell="F14" sqref="F14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81" t="s">
        <v>189</v>
      </c>
      <c r="B1" s="281"/>
      <c r="C1" s="281"/>
      <c r="D1" s="281"/>
      <c r="E1" s="281"/>
      <c r="F1" s="281"/>
      <c r="G1" s="281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05"/>
      <c r="D3" s="205"/>
    </row>
    <row r="4" spans="1:8" ht="20" x14ac:dyDescent="0.2">
      <c r="A4" s="282" t="s">
        <v>137</v>
      </c>
      <c r="B4" s="282"/>
      <c r="C4" s="282"/>
      <c r="D4" s="282"/>
      <c r="E4" s="282"/>
      <c r="F4" s="282"/>
      <c r="G4" s="282"/>
    </row>
    <row r="5" spans="1:8" ht="20" x14ac:dyDescent="0.2">
      <c r="A5" s="282" t="s">
        <v>75</v>
      </c>
      <c r="B5" s="282"/>
      <c r="C5" s="282"/>
      <c r="D5" s="282"/>
      <c r="E5" s="282"/>
      <c r="F5" s="282"/>
      <c r="G5" s="282"/>
    </row>
    <row r="6" spans="1:8" ht="13.25" customHeight="1" x14ac:dyDescent="0.2">
      <c r="A6" s="202"/>
      <c r="B6" s="202"/>
      <c r="C6" s="202"/>
      <c r="D6" s="202"/>
      <c r="E6" s="202"/>
      <c r="F6" s="202"/>
      <c r="G6" s="202"/>
    </row>
    <row r="7" spans="1:8" s="151" customFormat="1" x14ac:dyDescent="0.2">
      <c r="C7" s="223" t="s">
        <v>263</v>
      </c>
      <c r="D7" s="223" t="s">
        <v>50</v>
      </c>
      <c r="E7" s="223" t="s">
        <v>264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04"/>
      <c r="C10" s="204"/>
      <c r="D10" s="204"/>
      <c r="E10" s="204"/>
      <c r="F10" s="204"/>
    </row>
    <row r="11" spans="1:8" s="151" customFormat="1" x14ac:dyDescent="0.2"/>
    <row r="12" spans="1:8" s="151" customFormat="1" ht="28.5" customHeight="1" thickBot="1" x14ac:dyDescent="0.25">
      <c r="A12" s="209"/>
      <c r="B12" s="209"/>
      <c r="C12" s="209" t="s">
        <v>14</v>
      </c>
      <c r="D12" s="153" t="s">
        <v>213</v>
      </c>
      <c r="E12" s="209"/>
      <c r="F12" s="209"/>
      <c r="G12" s="209"/>
    </row>
    <row r="13" spans="1:8" s="151" customFormat="1" ht="28.5" customHeight="1" thickTop="1" x14ac:dyDescent="0.2">
      <c r="A13" s="209"/>
      <c r="B13" s="209"/>
      <c r="C13" s="209"/>
      <c r="D13" s="154"/>
      <c r="E13" s="209"/>
      <c r="F13" s="209"/>
      <c r="G13" s="209"/>
    </row>
    <row r="14" spans="1:8" s="151" customFormat="1" ht="28.5" customHeight="1" x14ac:dyDescent="0.2">
      <c r="A14" s="209"/>
      <c r="B14" s="209"/>
      <c r="C14" s="209"/>
      <c r="D14" s="155" t="s">
        <v>71</v>
      </c>
      <c r="E14" s="209"/>
      <c r="F14" s="209"/>
      <c r="G14" s="209"/>
    </row>
    <row r="15" spans="1:8" s="151" customFormat="1" ht="28.5" customHeight="1" thickBot="1" x14ac:dyDescent="0.25">
      <c r="A15" s="209"/>
      <c r="B15" s="209"/>
      <c r="C15" s="156"/>
      <c r="D15" s="157" t="str">
        <f>C7</f>
        <v>Volle3 Ct. 4</v>
      </c>
      <c r="E15" s="158"/>
      <c r="F15" s="209"/>
      <c r="G15" s="209"/>
    </row>
    <row r="16" spans="1:8" s="151" customFormat="1" ht="28.5" customHeight="1" x14ac:dyDescent="0.2">
      <c r="A16" s="209"/>
      <c r="B16" s="209"/>
      <c r="C16" s="159"/>
      <c r="D16" s="160" t="s">
        <v>221</v>
      </c>
      <c r="E16" s="161"/>
      <c r="F16" s="209"/>
      <c r="G16" s="209"/>
    </row>
    <row r="17" spans="1:7" s="151" customFormat="1" ht="28.5" customHeight="1" x14ac:dyDescent="0.2">
      <c r="A17" s="209"/>
      <c r="B17" s="209"/>
      <c r="C17" s="162"/>
      <c r="D17" s="163"/>
      <c r="E17" s="164"/>
      <c r="F17" s="209"/>
      <c r="G17" s="209"/>
    </row>
    <row r="18" spans="1:7" s="151" customFormat="1" ht="28.5" customHeight="1" thickBot="1" x14ac:dyDescent="0.25">
      <c r="A18" s="209"/>
      <c r="B18" s="209"/>
      <c r="C18" s="251" t="s">
        <v>81</v>
      </c>
      <c r="D18" s="166"/>
      <c r="E18" s="167" t="s">
        <v>82</v>
      </c>
      <c r="F18" s="209"/>
      <c r="G18" s="209"/>
    </row>
    <row r="19" spans="1:7" s="151" customFormat="1" ht="28.5" customHeight="1" thickTop="1" thickBot="1" x14ac:dyDescent="0.25">
      <c r="A19" s="209"/>
      <c r="B19" s="156"/>
      <c r="C19" s="169" t="str">
        <f>C7</f>
        <v>Volle3 Ct. 4</v>
      </c>
      <c r="D19" s="170" t="s">
        <v>220</v>
      </c>
      <c r="E19" s="171" t="str">
        <f>D23</f>
        <v>Volle3 Ct. 4</v>
      </c>
      <c r="F19" s="172"/>
      <c r="G19" s="209"/>
    </row>
    <row r="20" spans="1:7" s="151" customFormat="1" ht="28.5" customHeight="1" thickBot="1" x14ac:dyDescent="0.25">
      <c r="A20" s="209"/>
      <c r="B20" s="159"/>
      <c r="C20" s="173" t="s">
        <v>56</v>
      </c>
      <c r="D20" s="174" t="s">
        <v>219</v>
      </c>
      <c r="E20" s="175" t="s">
        <v>51</v>
      </c>
      <c r="F20" s="161"/>
      <c r="G20" s="209"/>
    </row>
    <row r="21" spans="1:7" s="151" customFormat="1" ht="28.5" customHeight="1" thickTop="1" x14ac:dyDescent="0.2">
      <c r="A21" s="209"/>
      <c r="B21" s="173"/>
      <c r="C21" s="173"/>
      <c r="D21" s="154"/>
      <c r="E21" s="164"/>
      <c r="F21" s="164"/>
      <c r="G21" s="209"/>
    </row>
    <row r="22" spans="1:7" s="151" customFormat="1" ht="28.5" customHeight="1" x14ac:dyDescent="0.2">
      <c r="A22" s="209"/>
      <c r="B22" s="173"/>
      <c r="C22" s="173"/>
      <c r="D22" s="155" t="s">
        <v>77</v>
      </c>
      <c r="E22" s="164"/>
      <c r="F22" s="164"/>
      <c r="G22" s="209"/>
    </row>
    <row r="23" spans="1:7" s="151" customFormat="1" ht="28.5" customHeight="1" thickBot="1" x14ac:dyDescent="0.25">
      <c r="A23" s="209"/>
      <c r="B23" s="162"/>
      <c r="C23" s="176"/>
      <c r="D23" s="157" t="str">
        <f>D15</f>
        <v>Volle3 Ct. 4</v>
      </c>
      <c r="E23" s="168"/>
      <c r="F23" s="175"/>
      <c r="G23" s="209"/>
    </row>
    <row r="24" spans="1:7" s="151" customFormat="1" ht="28.5" customHeight="1" x14ac:dyDescent="0.2">
      <c r="A24" s="209"/>
      <c r="B24" s="162"/>
      <c r="C24" s="177"/>
      <c r="D24" s="163" t="s">
        <v>53</v>
      </c>
      <c r="E24" s="177"/>
      <c r="F24" s="175"/>
      <c r="G24" s="209"/>
    </row>
    <row r="25" spans="1:7" s="151" customFormat="1" ht="28.5" customHeight="1" x14ac:dyDescent="0.2">
      <c r="A25" s="209"/>
      <c r="B25" s="162"/>
      <c r="C25" s="209"/>
      <c r="D25" s="163"/>
      <c r="E25" s="209"/>
      <c r="F25" s="175"/>
      <c r="G25" s="209"/>
    </row>
    <row r="26" spans="1:7" s="151" customFormat="1" ht="28.5" customHeight="1" thickBot="1" x14ac:dyDescent="0.25">
      <c r="A26" s="209"/>
      <c r="B26" s="162"/>
      <c r="C26" s="209"/>
      <c r="D26" s="166"/>
      <c r="E26" s="209"/>
      <c r="F26" s="164"/>
      <c r="G26" s="209"/>
    </row>
    <row r="27" spans="1:7" s="151" customFormat="1" ht="28.5" customHeight="1" thickTop="1" x14ac:dyDescent="0.2">
      <c r="A27" s="153"/>
      <c r="B27" s="178" t="s">
        <v>89</v>
      </c>
      <c r="C27" s="209"/>
      <c r="D27" s="170" t="s">
        <v>218</v>
      </c>
      <c r="E27" s="209"/>
      <c r="F27" s="167" t="s">
        <v>80</v>
      </c>
      <c r="G27" s="209"/>
    </row>
    <row r="28" spans="1:7" s="151" customFormat="1" ht="28.5" customHeight="1" thickBot="1" x14ac:dyDescent="0.25">
      <c r="A28" s="168"/>
      <c r="B28" s="169" t="str">
        <f>C37</f>
        <v>Volle3 Ct. 5</v>
      </c>
      <c r="D28" s="209"/>
      <c r="E28" s="179"/>
      <c r="F28" s="171" t="str">
        <f>E19</f>
        <v>Volle3 Ct. 4</v>
      </c>
      <c r="G28" s="172"/>
    </row>
    <row r="29" spans="1:7" s="151" customFormat="1" ht="28.5" customHeight="1" x14ac:dyDescent="0.2">
      <c r="A29" s="180" t="s">
        <v>74</v>
      </c>
      <c r="B29" s="173" t="s">
        <v>55</v>
      </c>
      <c r="C29" s="209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217</v>
      </c>
      <c r="E30" s="209"/>
      <c r="F30" s="164"/>
      <c r="G30" s="180" t="s">
        <v>73</v>
      </c>
    </row>
    <row r="31" spans="1:7" s="151" customFormat="1" ht="28.5" customHeight="1" thickTop="1" x14ac:dyDescent="0.2">
      <c r="A31" s="209"/>
      <c r="B31" s="162"/>
      <c r="C31" s="153"/>
      <c r="D31" s="154"/>
      <c r="E31" s="209"/>
      <c r="F31" s="164"/>
      <c r="G31" s="209"/>
    </row>
    <row r="32" spans="1:7" s="151" customFormat="1" ht="28.5" customHeight="1" x14ac:dyDescent="0.2">
      <c r="A32" s="209"/>
      <c r="B32" s="162"/>
      <c r="C32" s="153"/>
      <c r="D32" s="155" t="s">
        <v>91</v>
      </c>
      <c r="E32" s="209"/>
      <c r="F32" s="164"/>
      <c r="G32" s="209"/>
    </row>
    <row r="33" spans="1:7" s="151" customFormat="1" ht="28.5" customHeight="1" thickBot="1" x14ac:dyDescent="0.25">
      <c r="A33" s="209"/>
      <c r="B33" s="162"/>
      <c r="C33" s="182"/>
      <c r="D33" s="157" t="str">
        <f>D41</f>
        <v>Volle3 Ct. 5</v>
      </c>
      <c r="E33" s="158"/>
      <c r="F33" s="164"/>
      <c r="G33" s="209"/>
    </row>
    <row r="34" spans="1:7" s="151" customFormat="1" ht="28.5" customHeight="1" x14ac:dyDescent="0.2">
      <c r="A34" s="209"/>
      <c r="B34" s="162"/>
      <c r="C34" s="159"/>
      <c r="D34" s="163" t="s">
        <v>54</v>
      </c>
      <c r="E34" s="161"/>
      <c r="F34" s="164"/>
      <c r="G34" s="209"/>
    </row>
    <row r="35" spans="1:7" s="151" customFormat="1" ht="28.5" customHeight="1" x14ac:dyDescent="0.2">
      <c r="A35" s="209"/>
      <c r="B35" s="162"/>
      <c r="C35" s="162"/>
      <c r="D35" s="163"/>
      <c r="E35" s="164"/>
      <c r="F35" s="164"/>
      <c r="G35" s="209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09"/>
    </row>
    <row r="37" spans="1:7" s="151" customFormat="1" ht="28.5" customHeight="1" thickTop="1" thickBot="1" x14ac:dyDescent="0.25">
      <c r="A37" s="209"/>
      <c r="B37" s="184"/>
      <c r="C37" s="169" t="str">
        <f>D33</f>
        <v>Volle3 Ct. 5</v>
      </c>
      <c r="D37" s="185" t="s">
        <v>216</v>
      </c>
      <c r="E37" s="171" t="str">
        <f>D33</f>
        <v>Volle3 Ct. 5</v>
      </c>
      <c r="F37" s="168"/>
      <c r="G37" s="209"/>
    </row>
    <row r="38" spans="1:7" s="151" customFormat="1" ht="28.5" customHeight="1" thickBot="1" x14ac:dyDescent="0.25">
      <c r="A38" s="209"/>
      <c r="B38" s="209"/>
      <c r="C38" s="173" t="s">
        <v>133</v>
      </c>
      <c r="D38" s="153" t="s">
        <v>215</v>
      </c>
      <c r="E38" s="175" t="s">
        <v>52</v>
      </c>
      <c r="F38" s="209"/>
      <c r="G38" s="209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09"/>
      <c r="G39" s="209"/>
    </row>
    <row r="40" spans="1:7" s="151" customFormat="1" ht="28.5" customHeight="1" x14ac:dyDescent="0.2">
      <c r="A40" s="209"/>
      <c r="B40" s="209"/>
      <c r="C40" s="162"/>
      <c r="D40" s="155" t="s">
        <v>83</v>
      </c>
      <c r="E40" s="164"/>
      <c r="F40" s="209"/>
      <c r="G40" s="209"/>
    </row>
    <row r="41" spans="1:7" s="151" customFormat="1" ht="28.5" customHeight="1" thickBot="1" x14ac:dyDescent="0.25">
      <c r="A41" s="209"/>
      <c r="B41" s="209"/>
      <c r="C41" s="176"/>
      <c r="D41" s="157" t="str">
        <f>E7</f>
        <v>Volle3 Ct. 5</v>
      </c>
      <c r="E41" s="187"/>
      <c r="F41" s="191"/>
      <c r="G41" s="153"/>
    </row>
    <row r="42" spans="1:7" s="151" customFormat="1" ht="28.5" customHeight="1" x14ac:dyDescent="0.2">
      <c r="A42" s="209"/>
      <c r="B42" s="209"/>
      <c r="C42" s="177"/>
      <c r="D42" s="160" t="s">
        <v>222</v>
      </c>
      <c r="E42" s="209"/>
      <c r="F42" s="209"/>
      <c r="G42" s="209"/>
    </row>
    <row r="43" spans="1:7" s="151" customFormat="1" ht="28.5" customHeight="1" x14ac:dyDescent="0.2">
      <c r="A43" s="209"/>
      <c r="B43" s="209"/>
      <c r="C43" s="209"/>
      <c r="D43" s="163"/>
      <c r="E43" s="209"/>
      <c r="F43" s="209"/>
      <c r="G43" s="209"/>
    </row>
    <row r="44" spans="1:7" s="151" customFormat="1" ht="28.5" customHeight="1" thickBot="1" x14ac:dyDescent="0.25">
      <c r="A44" s="153"/>
      <c r="B44" s="153"/>
      <c r="C44" s="209"/>
      <c r="D44" s="183"/>
      <c r="E44" s="209"/>
      <c r="F44" s="209"/>
      <c r="G44" s="209"/>
    </row>
    <row r="45" spans="1:7" s="151" customFormat="1" ht="28.5" customHeight="1" thickTop="1" x14ac:dyDescent="0.2">
      <c r="A45" s="153"/>
      <c r="B45" s="153"/>
      <c r="C45" s="153"/>
      <c r="D45" s="170" t="s">
        <v>214</v>
      </c>
      <c r="E45" s="209"/>
      <c r="F45" s="209"/>
      <c r="G45" s="209"/>
    </row>
    <row r="46" spans="1:7" s="151" customFormat="1" ht="28.5" customHeight="1" x14ac:dyDescent="0.2">
      <c r="A46" s="188"/>
      <c r="B46" s="188"/>
      <c r="C46" s="188"/>
      <c r="D46" s="188"/>
      <c r="E46" s="188"/>
      <c r="F46" s="209"/>
      <c r="G46" s="209"/>
    </row>
    <row r="47" spans="1:7" ht="28.5" customHeight="1" x14ac:dyDescent="0.2">
      <c r="A47" s="67"/>
      <c r="B47" s="32" t="s">
        <v>47</v>
      </c>
      <c r="C47" s="200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3:B3"/>
    <mergeCell ref="A1:G1"/>
    <mergeCell ref="A2:G2"/>
    <mergeCell ref="A4:G4"/>
    <mergeCell ref="A5:G5"/>
  </mergeCells>
  <phoneticPr fontId="14" type="noConversion"/>
  <printOptions horizontalCentered="1" verticalCentered="1"/>
  <pageMargins left="0" right="0" top="0.2" bottom="0.2" header="0.5" footer="0.5"/>
  <pageSetup scale="52" orientation="landscape" horizontalDpi="4294967292" verticalDpi="4294967292" copies="1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</sheetPr>
  <dimension ref="A1:H102"/>
  <sheetViews>
    <sheetView topLeftCell="A23" workbookViewId="0">
      <selection activeCell="C31" sqref="C31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81" t="s">
        <v>189</v>
      </c>
      <c r="B1" s="281"/>
      <c r="C1" s="281"/>
      <c r="D1" s="281"/>
      <c r="E1" s="281"/>
      <c r="F1" s="281"/>
      <c r="G1" s="281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50"/>
      <c r="D3" s="250"/>
    </row>
    <row r="4" spans="1:8" ht="20" x14ac:dyDescent="0.2">
      <c r="A4" s="282" t="s">
        <v>137</v>
      </c>
      <c r="B4" s="282"/>
      <c r="C4" s="282"/>
      <c r="D4" s="282"/>
      <c r="E4" s="282"/>
      <c r="F4" s="282"/>
      <c r="G4" s="282"/>
    </row>
    <row r="5" spans="1:8" ht="20" x14ac:dyDescent="0.2">
      <c r="A5" s="282" t="s">
        <v>93</v>
      </c>
      <c r="B5" s="282"/>
      <c r="C5" s="282"/>
      <c r="D5" s="282"/>
      <c r="E5" s="282"/>
      <c r="F5" s="282"/>
      <c r="G5" s="282"/>
    </row>
    <row r="6" spans="1:8" ht="13.25" customHeight="1" x14ac:dyDescent="0.2">
      <c r="A6" s="247"/>
      <c r="B6" s="247"/>
      <c r="C6" s="247"/>
      <c r="D6" s="247"/>
      <c r="E6" s="247"/>
      <c r="F6" s="247"/>
      <c r="G6" s="247"/>
    </row>
    <row r="7" spans="1:8" s="151" customFormat="1" x14ac:dyDescent="0.2">
      <c r="C7" s="223" t="s">
        <v>260</v>
      </c>
      <c r="D7" s="223" t="s">
        <v>50</v>
      </c>
      <c r="E7" s="223" t="s">
        <v>178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49"/>
      <c r="C10" s="249"/>
      <c r="D10" s="249"/>
      <c r="E10" s="249"/>
      <c r="F10" s="249"/>
    </row>
    <row r="11" spans="1:8" s="151" customFormat="1" x14ac:dyDescent="0.2"/>
    <row r="12" spans="1:8" s="151" customFormat="1" ht="28.5" customHeight="1" thickBot="1" x14ac:dyDescent="0.25">
      <c r="A12" s="244"/>
      <c r="B12" s="244"/>
      <c r="C12" s="244" t="s">
        <v>14</v>
      </c>
      <c r="D12" s="153" t="s">
        <v>192</v>
      </c>
      <c r="E12" s="244"/>
      <c r="F12" s="244"/>
      <c r="G12" s="244"/>
    </row>
    <row r="13" spans="1:8" s="151" customFormat="1" ht="28.5" customHeight="1" thickTop="1" x14ac:dyDescent="0.2">
      <c r="A13" s="244"/>
      <c r="B13" s="244"/>
      <c r="C13" s="244"/>
      <c r="D13" s="154"/>
      <c r="E13" s="244"/>
      <c r="F13" s="244"/>
      <c r="G13" s="244"/>
    </row>
    <row r="14" spans="1:8" s="151" customFormat="1" ht="28.5" customHeight="1" x14ac:dyDescent="0.2">
      <c r="A14" s="244"/>
      <c r="B14" s="244"/>
      <c r="C14" s="244"/>
      <c r="D14" s="155" t="s">
        <v>71</v>
      </c>
      <c r="E14" s="244"/>
      <c r="F14" s="244"/>
      <c r="G14" s="244"/>
    </row>
    <row r="15" spans="1:8" s="151" customFormat="1" ht="28.5" customHeight="1" thickBot="1" x14ac:dyDescent="0.25">
      <c r="A15" s="244"/>
      <c r="B15" s="244"/>
      <c r="C15" s="156"/>
      <c r="D15" s="157" t="str">
        <f>C7</f>
        <v>Cactus  Ct. 7</v>
      </c>
      <c r="E15" s="158"/>
      <c r="F15" s="244"/>
      <c r="G15" s="244"/>
    </row>
    <row r="16" spans="1:8" s="151" customFormat="1" ht="28.5" customHeight="1" x14ac:dyDescent="0.2">
      <c r="A16" s="244"/>
      <c r="B16" s="244"/>
      <c r="C16" s="159"/>
      <c r="D16" s="160" t="s">
        <v>221</v>
      </c>
      <c r="E16" s="161"/>
      <c r="F16" s="244"/>
      <c r="G16" s="244"/>
    </row>
    <row r="17" spans="1:7" s="151" customFormat="1" ht="28.5" customHeight="1" x14ac:dyDescent="0.2">
      <c r="A17" s="244"/>
      <c r="B17" s="244"/>
      <c r="C17" s="162"/>
      <c r="D17" s="163"/>
      <c r="E17" s="164"/>
      <c r="F17" s="244"/>
      <c r="G17" s="244"/>
    </row>
    <row r="18" spans="1:7" s="151" customFormat="1" ht="28.5" customHeight="1" thickBot="1" x14ac:dyDescent="0.25">
      <c r="A18" s="244"/>
      <c r="B18" s="244"/>
      <c r="C18" s="251" t="s">
        <v>81</v>
      </c>
      <c r="D18" s="166"/>
      <c r="E18" s="167" t="s">
        <v>82</v>
      </c>
      <c r="F18" s="244"/>
      <c r="G18" s="244"/>
    </row>
    <row r="19" spans="1:7" s="151" customFormat="1" ht="28.5" customHeight="1" thickTop="1" thickBot="1" x14ac:dyDescent="0.25">
      <c r="A19" s="244"/>
      <c r="B19" s="156"/>
      <c r="C19" s="169" t="str">
        <f>C7</f>
        <v>Cactus  Ct. 7</v>
      </c>
      <c r="D19" s="170" t="s">
        <v>196</v>
      </c>
      <c r="E19" s="171" t="str">
        <f>D23</f>
        <v>Cactus  Ct. 7</v>
      </c>
      <c r="F19" s="172"/>
      <c r="G19" s="244"/>
    </row>
    <row r="20" spans="1:7" s="151" customFormat="1" ht="28.5" customHeight="1" thickBot="1" x14ac:dyDescent="0.25">
      <c r="A20" s="244"/>
      <c r="B20" s="159"/>
      <c r="C20" s="173" t="s">
        <v>56</v>
      </c>
      <c r="D20" s="174" t="s">
        <v>200</v>
      </c>
      <c r="E20" s="175" t="s">
        <v>51</v>
      </c>
      <c r="F20" s="161"/>
      <c r="G20" s="244"/>
    </row>
    <row r="21" spans="1:7" s="151" customFormat="1" ht="28.5" customHeight="1" thickTop="1" x14ac:dyDescent="0.2">
      <c r="A21" s="244"/>
      <c r="B21" s="173"/>
      <c r="C21" s="173"/>
      <c r="D21" s="154"/>
      <c r="E21" s="164"/>
      <c r="F21" s="164"/>
      <c r="G21" s="244"/>
    </row>
    <row r="22" spans="1:7" s="151" customFormat="1" ht="28.5" customHeight="1" x14ac:dyDescent="0.2">
      <c r="A22" s="244"/>
      <c r="B22" s="173"/>
      <c r="C22" s="173"/>
      <c r="D22" s="155" t="s">
        <v>77</v>
      </c>
      <c r="E22" s="164"/>
      <c r="F22" s="164"/>
      <c r="G22" s="244"/>
    </row>
    <row r="23" spans="1:7" s="151" customFormat="1" ht="28.5" customHeight="1" thickBot="1" x14ac:dyDescent="0.25">
      <c r="A23" s="244"/>
      <c r="B23" s="162"/>
      <c r="C23" s="176"/>
      <c r="D23" s="157" t="str">
        <f>D15</f>
        <v>Cactus  Ct. 7</v>
      </c>
      <c r="E23" s="168"/>
      <c r="F23" s="175"/>
      <c r="G23" s="244"/>
    </row>
    <row r="24" spans="1:7" s="151" customFormat="1" ht="28.5" customHeight="1" x14ac:dyDescent="0.2">
      <c r="A24" s="244"/>
      <c r="B24" s="162"/>
      <c r="C24" s="177"/>
      <c r="D24" s="163" t="s">
        <v>53</v>
      </c>
      <c r="E24" s="177"/>
      <c r="F24" s="175"/>
      <c r="G24" s="244"/>
    </row>
    <row r="25" spans="1:7" s="151" customFormat="1" ht="28.5" customHeight="1" x14ac:dyDescent="0.2">
      <c r="A25" s="244"/>
      <c r="B25" s="162"/>
      <c r="C25" s="244"/>
      <c r="D25" s="163"/>
      <c r="E25" s="244"/>
      <c r="F25" s="175"/>
      <c r="G25" s="244"/>
    </row>
    <row r="26" spans="1:7" s="151" customFormat="1" ht="28.5" customHeight="1" thickBot="1" x14ac:dyDescent="0.25">
      <c r="A26" s="244"/>
      <c r="B26" s="162"/>
      <c r="C26" s="244"/>
      <c r="D26" s="166"/>
      <c r="E26" s="244"/>
      <c r="F26" s="164"/>
      <c r="G26" s="244"/>
    </row>
    <row r="27" spans="1:7" s="151" customFormat="1" ht="28.5" customHeight="1" thickTop="1" x14ac:dyDescent="0.2">
      <c r="A27" s="153"/>
      <c r="B27" s="178" t="s">
        <v>89</v>
      </c>
      <c r="C27" s="244"/>
      <c r="D27" s="170" t="s">
        <v>202</v>
      </c>
      <c r="E27" s="244"/>
      <c r="F27" s="167" t="s">
        <v>80</v>
      </c>
      <c r="G27" s="244"/>
    </row>
    <row r="28" spans="1:7" s="151" customFormat="1" ht="28.5" customHeight="1" thickBot="1" x14ac:dyDescent="0.25">
      <c r="A28" s="168"/>
      <c r="B28" s="169" t="str">
        <f>C37</f>
        <v>Cactus Ct. 8</v>
      </c>
      <c r="D28" s="244"/>
      <c r="E28" s="179"/>
      <c r="F28" s="171" t="str">
        <f>E19</f>
        <v>Cactus  Ct. 7</v>
      </c>
      <c r="G28" s="172"/>
    </row>
    <row r="29" spans="1:7" s="151" customFormat="1" ht="28.5" customHeight="1" x14ac:dyDescent="0.2">
      <c r="A29" s="180" t="s">
        <v>74</v>
      </c>
      <c r="B29" s="173" t="s">
        <v>55</v>
      </c>
      <c r="C29" s="244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203</v>
      </c>
      <c r="E30" s="244"/>
      <c r="F30" s="164"/>
      <c r="G30" s="180" t="s">
        <v>73</v>
      </c>
    </row>
    <row r="31" spans="1:7" s="151" customFormat="1" ht="28.5" customHeight="1" thickTop="1" x14ac:dyDescent="0.2">
      <c r="A31" s="244"/>
      <c r="B31" s="162"/>
      <c r="C31" s="153"/>
      <c r="D31" s="154"/>
      <c r="E31" s="244"/>
      <c r="F31" s="164"/>
      <c r="G31" s="244"/>
    </row>
    <row r="32" spans="1:7" s="151" customFormat="1" ht="28.5" customHeight="1" x14ac:dyDescent="0.2">
      <c r="A32" s="244"/>
      <c r="B32" s="162"/>
      <c r="C32" s="153"/>
      <c r="D32" s="155" t="s">
        <v>91</v>
      </c>
      <c r="E32" s="244"/>
      <c r="F32" s="164"/>
      <c r="G32" s="244"/>
    </row>
    <row r="33" spans="1:7" s="151" customFormat="1" ht="28.5" customHeight="1" thickBot="1" x14ac:dyDescent="0.25">
      <c r="A33" s="244"/>
      <c r="B33" s="162"/>
      <c r="C33" s="182"/>
      <c r="D33" s="157" t="str">
        <f>D41</f>
        <v>Cactus Ct. 8</v>
      </c>
      <c r="E33" s="158"/>
      <c r="F33" s="164"/>
      <c r="G33" s="244"/>
    </row>
    <row r="34" spans="1:7" s="151" customFormat="1" ht="28.5" customHeight="1" x14ac:dyDescent="0.2">
      <c r="A34" s="244"/>
      <c r="B34" s="162"/>
      <c r="C34" s="159"/>
      <c r="D34" s="163" t="s">
        <v>54</v>
      </c>
      <c r="E34" s="161"/>
      <c r="F34" s="164"/>
      <c r="G34" s="244"/>
    </row>
    <row r="35" spans="1:7" s="151" customFormat="1" ht="28.5" customHeight="1" x14ac:dyDescent="0.2">
      <c r="A35" s="244"/>
      <c r="B35" s="162"/>
      <c r="C35" s="162"/>
      <c r="D35" s="163"/>
      <c r="E35" s="164"/>
      <c r="F35" s="164"/>
      <c r="G35" s="244"/>
    </row>
    <row r="36" spans="1:7" s="151" customFormat="1" ht="28.5" customHeight="1" thickBot="1" x14ac:dyDescent="0.25">
      <c r="A36" s="179"/>
      <c r="B36" s="162"/>
      <c r="C36" s="165" t="s">
        <v>90</v>
      </c>
      <c r="D36" s="183" t="s">
        <v>151</v>
      </c>
      <c r="E36" s="251" t="s">
        <v>87</v>
      </c>
      <c r="F36" s="164"/>
      <c r="G36" s="244"/>
    </row>
    <row r="37" spans="1:7" s="151" customFormat="1" ht="28.5" customHeight="1" thickTop="1" thickBot="1" x14ac:dyDescent="0.25">
      <c r="A37" s="244"/>
      <c r="B37" s="184"/>
      <c r="C37" s="169" t="str">
        <f>D33</f>
        <v>Cactus Ct. 8</v>
      </c>
      <c r="D37" s="185" t="s">
        <v>205</v>
      </c>
      <c r="E37" s="171" t="str">
        <f>D33</f>
        <v>Cactus Ct. 8</v>
      </c>
      <c r="F37" s="168"/>
      <c r="G37" s="244"/>
    </row>
    <row r="38" spans="1:7" s="151" customFormat="1" ht="28.5" customHeight="1" thickBot="1" x14ac:dyDescent="0.25">
      <c r="A38" s="244"/>
      <c r="B38" s="244"/>
      <c r="C38" s="173" t="s">
        <v>133</v>
      </c>
      <c r="D38" s="153" t="s">
        <v>241</v>
      </c>
      <c r="E38" s="175" t="s">
        <v>52</v>
      </c>
      <c r="F38" s="244"/>
      <c r="G38" s="244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44"/>
      <c r="G39" s="244"/>
    </row>
    <row r="40" spans="1:7" s="151" customFormat="1" ht="28.5" customHeight="1" x14ac:dyDescent="0.2">
      <c r="A40" s="244"/>
      <c r="B40" s="244"/>
      <c r="C40" s="162"/>
      <c r="D40" s="155" t="s">
        <v>83</v>
      </c>
      <c r="E40" s="164"/>
      <c r="F40" s="244"/>
      <c r="G40" s="244"/>
    </row>
    <row r="41" spans="1:7" s="151" customFormat="1" ht="28.5" customHeight="1" thickBot="1" x14ac:dyDescent="0.25">
      <c r="A41" s="244"/>
      <c r="B41" s="244"/>
      <c r="C41" s="176"/>
      <c r="D41" s="157" t="str">
        <f>E7</f>
        <v>Cactus Ct. 8</v>
      </c>
      <c r="E41" s="187"/>
      <c r="F41" s="191"/>
      <c r="G41" s="153"/>
    </row>
    <row r="42" spans="1:7" s="151" customFormat="1" ht="28.5" customHeight="1" x14ac:dyDescent="0.2">
      <c r="A42" s="244"/>
      <c r="B42" s="244"/>
      <c r="C42" s="177"/>
      <c r="D42" s="160" t="s">
        <v>261</v>
      </c>
      <c r="E42" s="244"/>
      <c r="F42" s="244"/>
      <c r="G42" s="244"/>
    </row>
    <row r="43" spans="1:7" s="151" customFormat="1" ht="28.5" customHeight="1" x14ac:dyDescent="0.2">
      <c r="A43" s="244"/>
      <c r="B43" s="244"/>
      <c r="C43" s="244"/>
      <c r="D43" s="163"/>
      <c r="E43" s="244"/>
      <c r="F43" s="244"/>
      <c r="G43" s="244"/>
    </row>
    <row r="44" spans="1:7" s="151" customFormat="1" ht="28.5" customHeight="1" thickBot="1" x14ac:dyDescent="0.25">
      <c r="A44" s="153"/>
      <c r="B44" s="153"/>
      <c r="C44" s="244"/>
      <c r="D44" s="183"/>
      <c r="E44" s="244"/>
      <c r="F44" s="244"/>
      <c r="G44" s="244"/>
    </row>
    <row r="45" spans="1:7" s="151" customFormat="1" ht="28.5" customHeight="1" thickTop="1" x14ac:dyDescent="0.2">
      <c r="A45" s="153"/>
      <c r="B45" s="153"/>
      <c r="C45" s="153"/>
      <c r="D45" s="170" t="s">
        <v>194</v>
      </c>
      <c r="E45" s="244"/>
      <c r="F45" s="244"/>
      <c r="G45" s="244"/>
    </row>
    <row r="46" spans="1:7" s="151" customFormat="1" ht="28.5" customHeight="1" x14ac:dyDescent="0.2">
      <c r="A46" s="188"/>
      <c r="B46" s="188"/>
      <c r="C46" s="188"/>
      <c r="D46" s="188"/>
      <c r="E46" s="188"/>
      <c r="F46" s="244"/>
      <c r="G46" s="244"/>
    </row>
    <row r="47" spans="1:7" ht="28.5" customHeight="1" x14ac:dyDescent="0.2">
      <c r="A47" s="67"/>
      <c r="B47" s="32" t="s">
        <v>47</v>
      </c>
      <c r="C47" s="243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1:G1"/>
    <mergeCell ref="A2:G2"/>
    <mergeCell ref="A3:B3"/>
    <mergeCell ref="A4:G4"/>
    <mergeCell ref="A5:G5"/>
  </mergeCells>
  <printOptions horizontalCentered="1" verticalCentered="1"/>
  <pageMargins left="0" right="0" top="0.2" bottom="0.2" header="0.3" footer="0.3"/>
  <pageSetup scale="41" orientation="landscape" horizontalDpi="0" verticalDpi="0" copies="1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workbookViewId="0">
      <selection activeCell="L25" sqref="L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Warriors 15</v>
      </c>
      <c r="C12" s="273"/>
      <c r="D12" s="261" t="str">
        <f>A16</f>
        <v>SF Storm N 13 Spikers</v>
      </c>
      <c r="E12" s="262"/>
      <c r="F12" s="261" t="str">
        <f>A19</f>
        <v>ARVC 12N1 Adidas</v>
      </c>
      <c r="G12" s="262"/>
      <c r="H12" s="283" t="str">
        <f>A22</f>
        <v>NEVBC 14 White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155</v>
      </c>
      <c r="B13" s="267"/>
      <c r="C13" s="268"/>
      <c r="D13" s="21"/>
      <c r="E13" s="21"/>
      <c r="F13" s="21">
        <v>25</v>
      </c>
      <c r="G13" s="21">
        <v>20</v>
      </c>
      <c r="H13" s="21">
        <v>25</v>
      </c>
      <c r="I13" s="21">
        <v>5</v>
      </c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>
        <v>25</v>
      </c>
      <c r="G14" s="21">
        <v>19</v>
      </c>
      <c r="H14" s="21">
        <v>25</v>
      </c>
      <c r="I14" s="21">
        <v>12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104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>
        <v>25</v>
      </c>
      <c r="G16" s="21">
        <v>18</v>
      </c>
      <c r="H16" s="21">
        <v>25</v>
      </c>
      <c r="I16" s="21">
        <v>7</v>
      </c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>
        <v>27</v>
      </c>
      <c r="G17" s="21">
        <v>26</v>
      </c>
      <c r="H17" s="21">
        <v>25</v>
      </c>
      <c r="I17" s="21">
        <v>18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63</v>
      </c>
      <c r="B19" s="23">
        <f>IF(G13&gt;0,G13," ")</f>
        <v>20</v>
      </c>
      <c r="C19" s="23">
        <f>IF(F13&gt;0,F13," ")</f>
        <v>25</v>
      </c>
      <c r="D19" s="23">
        <f>IF(G16&gt;0,G16," ")</f>
        <v>18</v>
      </c>
      <c r="E19" s="23">
        <f>IF(F16&gt;0,F16," ")</f>
        <v>25</v>
      </c>
      <c r="F19" s="30"/>
      <c r="G19" s="30"/>
      <c r="H19" s="21">
        <v>25</v>
      </c>
      <c r="I19" s="21">
        <v>9</v>
      </c>
      <c r="J19" s="264">
        <v>3</v>
      </c>
      <c r="K19" s="275"/>
      <c r="L19" s="276"/>
    </row>
    <row r="20" spans="1:12" s="22" customFormat="1" ht="24" customHeight="1" x14ac:dyDescent="0.2">
      <c r="A20" s="265"/>
      <c r="B20" s="23">
        <f>IF(G14&gt;0,G14," ")</f>
        <v>19</v>
      </c>
      <c r="C20" s="23">
        <f>IF(F14&gt;0,F14," ")</f>
        <v>25</v>
      </c>
      <c r="D20" s="23">
        <f>IF(G17&gt;0,G17," ")</f>
        <v>26</v>
      </c>
      <c r="E20" s="23">
        <f>IF(F17&gt;0,F17," ")</f>
        <v>27</v>
      </c>
      <c r="F20" s="30"/>
      <c r="G20" s="30"/>
      <c r="H20" s="21">
        <v>25</v>
      </c>
      <c r="I20" s="21">
        <v>16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160</v>
      </c>
      <c r="B22" s="23">
        <f>IF(I13&gt;0,I13," ")</f>
        <v>5</v>
      </c>
      <c r="C22" s="23">
        <f>IF(H13&gt;0,H13," ")</f>
        <v>25</v>
      </c>
      <c r="D22" s="23">
        <f>IF(I16&gt;0,I16," ")</f>
        <v>7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12</v>
      </c>
      <c r="C23" s="23">
        <f>IF(H14&gt;0,H14," ")</f>
        <v>25</v>
      </c>
      <c r="D23" s="23">
        <f>IF(I17&gt;0,I17," ")</f>
        <v>18</v>
      </c>
      <c r="E23" s="23">
        <f>IF(H17&gt;0,H17," ")</f>
        <v>25</v>
      </c>
      <c r="F23" s="23">
        <f>IF(I20&gt;0,I20," ")</f>
        <v>16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15</v>
      </c>
      <c r="B28" s="255">
        <v>4</v>
      </c>
      <c r="C28" s="256"/>
      <c r="D28" s="255"/>
      <c r="E28" s="256"/>
      <c r="F28" s="255"/>
      <c r="G28" s="256"/>
      <c r="H28" s="25"/>
      <c r="I28" s="42">
        <f>D13+D14+D15+F13+F14+F15+H13+H14+H15</f>
        <v>100</v>
      </c>
      <c r="J28" s="42">
        <f>E13+E14+E15+G13+G14+G15+I13+I14+I15</f>
        <v>56</v>
      </c>
      <c r="K28" s="42">
        <f>I28-J28</f>
        <v>44</v>
      </c>
    </row>
    <row r="29" spans="1:12" ht="24" customHeight="1" x14ac:dyDescent="0.2">
      <c r="A29" s="10" t="str">
        <f>A16</f>
        <v>SF Storm N 13 Spikers</v>
      </c>
      <c r="B29" s="255">
        <v>4</v>
      </c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12N1 Adidas</v>
      </c>
      <c r="B30" s="255">
        <v>2</v>
      </c>
      <c r="C30" s="256"/>
      <c r="D30" s="255">
        <v>4</v>
      </c>
      <c r="E30" s="256"/>
      <c r="F30" s="255"/>
      <c r="G30" s="256"/>
      <c r="H30" s="25"/>
      <c r="I30" s="42">
        <f>B19+B20+B21+D19+D20+D21+H19+H20+H21</f>
        <v>133</v>
      </c>
      <c r="J30" s="42">
        <f>C19+C20+C21+E19+E20+E21+I19+I20+I21</f>
        <v>127</v>
      </c>
      <c r="K30" s="42">
        <f>I30-J30</f>
        <v>6</v>
      </c>
    </row>
    <row r="31" spans="1:12" ht="24" customHeight="1" x14ac:dyDescent="0.2">
      <c r="A31" s="10" t="str">
        <f>A22</f>
        <v>NEVBC 14 White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67</v>
      </c>
      <c r="J31" s="42">
        <f>C22+C23+C24+E22+E23+E24+G22+G23+G24</f>
        <v>150</v>
      </c>
      <c r="K31" s="42">
        <f>I31-J31</f>
        <v>-83</v>
      </c>
    </row>
    <row r="32" spans="1:12" x14ac:dyDescent="0.2">
      <c r="A32" s="26"/>
      <c r="B32" s="259">
        <f>SUM(B28:C31)</f>
        <v>10</v>
      </c>
      <c r="C32" s="259"/>
      <c r="D32" s="259">
        <f>SUM(D28:E31)</f>
        <v>10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Warriors 15</v>
      </c>
      <c r="C35" s="262"/>
      <c r="D35" s="261" t="str">
        <f>A30</f>
        <v>ARVC 12N1 Adidas</v>
      </c>
      <c r="E35" s="262"/>
      <c r="F35" s="263" t="str">
        <f>A16</f>
        <v>SF Storm N 13 Spikers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N 13 Spikers</v>
      </c>
      <c r="C36" s="262"/>
      <c r="D36" s="261" t="str">
        <f>A22</f>
        <v>NEVBC 14 White</v>
      </c>
      <c r="E36" s="262"/>
      <c r="F36" s="263" t="str">
        <f>A13</f>
        <v>Warriors 15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Warriors 15</v>
      </c>
      <c r="C37" s="262"/>
      <c r="D37" s="261" t="str">
        <f>A31</f>
        <v>NEVBC 14 White</v>
      </c>
      <c r="E37" s="262"/>
      <c r="F37" s="263" t="str">
        <f>A30</f>
        <v>ARVC 12N1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N 13 Spikers</v>
      </c>
      <c r="C38" s="262"/>
      <c r="D38" s="261" t="str">
        <f>A30</f>
        <v>ARVC 12N1 Adidas</v>
      </c>
      <c r="E38" s="262"/>
      <c r="F38" s="263" t="str">
        <f>A28</f>
        <v>Warriors 15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12N1 Adidas</v>
      </c>
      <c r="C39" s="262"/>
      <c r="D39" s="261" t="str">
        <f>A31</f>
        <v>NEVBC 14 White</v>
      </c>
      <c r="E39" s="262"/>
      <c r="F39" s="263" t="str">
        <f>A16</f>
        <v>SF Storm N 13 Spikers</v>
      </c>
      <c r="G39" s="263"/>
    </row>
    <row r="40" spans="1:12" x14ac:dyDescent="0.2">
      <c r="A40" s="45" t="s">
        <v>44</v>
      </c>
      <c r="B40" s="261" t="str">
        <f>A13</f>
        <v>Warriors 15</v>
      </c>
      <c r="C40" s="262"/>
      <c r="D40" s="261" t="str">
        <f>A29</f>
        <v>SF Storm N 13 Spikers</v>
      </c>
      <c r="E40" s="262"/>
      <c r="F40" s="263" t="str">
        <f>A22</f>
        <v>NEVBC 14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42"/>
  <sheetViews>
    <sheetView topLeftCell="A10" workbookViewId="0">
      <selection activeCell="D33" sqref="D3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VC2 14 Mamba</v>
      </c>
      <c r="C12" s="273"/>
      <c r="D12" s="261" t="str">
        <f>A16</f>
        <v>ARVC 14R2 Adidas</v>
      </c>
      <c r="E12" s="262"/>
      <c r="F12" s="261" t="str">
        <f>A19</f>
        <v>ARVC RA 13/14 Black</v>
      </c>
      <c r="G12" s="262"/>
      <c r="H12" s="283" t="str">
        <f>A22</f>
        <v>Warriors 13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156</v>
      </c>
      <c r="B13" s="267"/>
      <c r="C13" s="268"/>
      <c r="D13" s="21"/>
      <c r="E13" s="21"/>
      <c r="F13" s="21">
        <v>25</v>
      </c>
      <c r="G13" s="21">
        <v>10</v>
      </c>
      <c r="H13" s="21"/>
      <c r="I13" s="21"/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>
        <v>25</v>
      </c>
      <c r="G14" s="21">
        <v>12</v>
      </c>
      <c r="H14" s="21"/>
      <c r="I14" s="21"/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>
        <v>25</v>
      </c>
      <c r="I15" s="21">
        <v>10</v>
      </c>
      <c r="J15" s="266"/>
      <c r="K15" s="279"/>
      <c r="L15" s="280"/>
    </row>
    <row r="16" spans="1:12" s="22" customFormat="1" ht="24" customHeight="1" x14ac:dyDescent="0.2">
      <c r="A16" s="264" t="s">
        <v>65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>
        <v>25</v>
      </c>
      <c r="G16" s="21">
        <v>13</v>
      </c>
      <c r="H16" s="21">
        <v>25</v>
      </c>
      <c r="I16" s="21">
        <v>22</v>
      </c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>
        <v>25</v>
      </c>
      <c r="G17" s="21">
        <v>14</v>
      </c>
      <c r="H17" s="21"/>
      <c r="I17" s="21"/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66</v>
      </c>
      <c r="B19" s="23">
        <f>IF(G13&gt;0,G13," ")</f>
        <v>10</v>
      </c>
      <c r="C19" s="23">
        <f>IF(F13&gt;0,F13," ")</f>
        <v>25</v>
      </c>
      <c r="D19" s="23">
        <f>IF(G16&gt;0,G16," ")</f>
        <v>13</v>
      </c>
      <c r="E19" s="23">
        <f>IF(F16&gt;0,F16," ")</f>
        <v>25</v>
      </c>
      <c r="F19" s="30" cm="1">
        <f t="array" aca="1" ref="F19" ca="1">+F18:H19</f>
        <v>0</v>
      </c>
      <c r="G19" s="30"/>
      <c r="H19" s="21">
        <v>25</v>
      </c>
      <c r="I19" s="21">
        <v>9</v>
      </c>
      <c r="J19" s="264">
        <v>3</v>
      </c>
      <c r="K19" s="275"/>
      <c r="L19" s="276"/>
    </row>
    <row r="20" spans="1:12" s="22" customFormat="1" ht="24" customHeight="1" x14ac:dyDescent="0.2">
      <c r="A20" s="265"/>
      <c r="B20" s="23">
        <f>IF(G14&gt;0,G14," ")</f>
        <v>12</v>
      </c>
      <c r="C20" s="23">
        <f>IF(F14&gt;0,F14," ")</f>
        <v>25</v>
      </c>
      <c r="D20" s="23">
        <f>IF(G17&gt;0,G17," ")</f>
        <v>14</v>
      </c>
      <c r="E20" s="23">
        <f>IF(F17&gt;0,F17," ")</f>
        <v>25</v>
      </c>
      <c r="F20" s="30"/>
      <c r="G20" s="30"/>
      <c r="H20" s="21">
        <v>25</v>
      </c>
      <c r="I20" s="21">
        <v>21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159</v>
      </c>
      <c r="B22" s="23" t="str">
        <f>IF(I13&gt;0,I13," ")</f>
        <v xml:space="preserve"> </v>
      </c>
      <c r="C22" s="23" t="str">
        <f>IF(H13&gt;0,H13," ")</f>
        <v xml:space="preserve"> </v>
      </c>
      <c r="D22" s="23">
        <v>10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 t="str">
        <f>IF(I14&gt;0,I14," ")</f>
        <v xml:space="preserve"> </v>
      </c>
      <c r="C23" s="23" t="str">
        <f>IF(H14&gt;0,H14," ")</f>
        <v xml:space="preserve"> </v>
      </c>
      <c r="D23" s="23">
        <v>22</v>
      </c>
      <c r="E23" s="23">
        <v>25</v>
      </c>
      <c r="F23" s="23">
        <f>IF(I20&gt;0,I20," ")</f>
        <v>21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VC2 14 Mamba</v>
      </c>
      <c r="B28" s="255">
        <v>2</v>
      </c>
      <c r="C28" s="256"/>
      <c r="D28" s="255"/>
      <c r="E28" s="256"/>
      <c r="F28" s="255"/>
      <c r="G28" s="256"/>
      <c r="H28" s="25"/>
      <c r="I28" s="42">
        <f>D13+D14+D15+F13+F14+F15+H13+H14+H15</f>
        <v>75</v>
      </c>
      <c r="J28" s="42">
        <f>E13+E14+E15+G13+G14+G15+I13+I14+I15</f>
        <v>32</v>
      </c>
      <c r="K28" s="42">
        <f>I28-J28</f>
        <v>43</v>
      </c>
    </row>
    <row r="29" spans="1:12" ht="24" customHeight="1" x14ac:dyDescent="0.2">
      <c r="A29" s="10" t="str">
        <f>A16</f>
        <v>ARVC 14R2 Adidas</v>
      </c>
      <c r="B29" s="255">
        <v>4</v>
      </c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13/14 Black</v>
      </c>
      <c r="B30" s="255">
        <v>2</v>
      </c>
      <c r="C30" s="256"/>
      <c r="D30" s="255">
        <v>4</v>
      </c>
      <c r="E30" s="256"/>
      <c r="F30" s="255"/>
      <c r="G30" s="256"/>
      <c r="H30" s="25"/>
      <c r="I30" s="42">
        <f>B19+B20+B21+D19+D20+D21+H19+H20+H21</f>
        <v>99</v>
      </c>
      <c r="J30" s="42">
        <f>C19+C20+C21+E19+E20+E21+I19+I20+I21</f>
        <v>130</v>
      </c>
      <c r="K30" s="42">
        <f>I30-J30</f>
        <v>-31</v>
      </c>
    </row>
    <row r="31" spans="1:12" ht="24" customHeight="1" x14ac:dyDescent="0.2">
      <c r="A31" s="10" t="str">
        <f>A22</f>
        <v>Warriors 13</v>
      </c>
      <c r="B31" s="255"/>
      <c r="C31" s="256"/>
      <c r="D31" s="255">
        <v>4</v>
      </c>
      <c r="E31" s="256"/>
      <c r="F31" s="255"/>
      <c r="G31" s="256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59">
        <f>SUM(B28:C31)</f>
        <v>8</v>
      </c>
      <c r="C32" s="259"/>
      <c r="D32" s="259">
        <f>SUM(D28:E31)</f>
        <v>8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VC2 14 Mamba</v>
      </c>
      <c r="C35" s="262"/>
      <c r="D35" s="261" t="str">
        <f>A30</f>
        <v>ARVC RA 13/14 Black</v>
      </c>
      <c r="E35" s="262"/>
      <c r="F35" s="263" t="str">
        <f>A16</f>
        <v>ARVC 14R2 Adidas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14R2 Adidas</v>
      </c>
      <c r="C36" s="262"/>
      <c r="D36" s="261" t="str">
        <f>A22</f>
        <v>Warriors 13</v>
      </c>
      <c r="E36" s="262"/>
      <c r="F36" s="263" t="str">
        <f>A13</f>
        <v>VC2 14 Mamba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VC2 14 Mamba</v>
      </c>
      <c r="C37" s="262"/>
      <c r="D37" s="261" t="str">
        <f>A31</f>
        <v>Warriors 13</v>
      </c>
      <c r="E37" s="262"/>
      <c r="F37" s="263" t="str">
        <f>A30</f>
        <v>ARVC RA 13/14 Black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14R2 Adidas</v>
      </c>
      <c r="C38" s="262"/>
      <c r="D38" s="261" t="str">
        <f>A30</f>
        <v>ARVC RA 13/14 Black</v>
      </c>
      <c r="E38" s="262"/>
      <c r="F38" s="263" t="str">
        <f>A28</f>
        <v>VC2 14 Mamba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13/14 Black</v>
      </c>
      <c r="C39" s="262"/>
      <c r="D39" s="261" t="str">
        <f>A31</f>
        <v>Warriors 13</v>
      </c>
      <c r="E39" s="262"/>
      <c r="F39" s="263" t="str">
        <f>A16</f>
        <v>ARVC 14R2 Adidas</v>
      </c>
      <c r="G39" s="263"/>
    </row>
    <row r="40" spans="1:12" x14ac:dyDescent="0.2">
      <c r="A40" s="198" t="s">
        <v>44</v>
      </c>
      <c r="B40" s="261" t="str">
        <f>A13</f>
        <v>VC2 14 Mamba</v>
      </c>
      <c r="C40" s="262"/>
      <c r="D40" s="261" t="str">
        <f>A29</f>
        <v>ARVC 14R2 Adidas</v>
      </c>
      <c r="E40" s="262"/>
      <c r="F40" s="263" t="str">
        <f>A22</f>
        <v>Warriors 13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2"/>
  <sheetViews>
    <sheetView view="pageLayout" workbookViewId="0">
      <selection activeCell="G5" sqref="G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262</v>
      </c>
      <c r="H4" s="200"/>
    </row>
    <row r="5" spans="1:12" s="16" customFormat="1" x14ac:dyDescent="0.2">
      <c r="A5" s="15" t="s">
        <v>16</v>
      </c>
      <c r="B5" s="17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4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NNM Fusion 14U</v>
      </c>
      <c r="C12" s="273"/>
      <c r="D12" s="261" t="str">
        <f>A16</f>
        <v>SF Storm N 142 Rangers</v>
      </c>
      <c r="E12" s="262"/>
      <c r="F12" s="261" t="str">
        <f>A19</f>
        <v>ARVC RA 13/14 Red</v>
      </c>
      <c r="G12" s="262"/>
      <c r="H12" s="283" t="str">
        <f>A22</f>
        <v>ARVC 13/14 White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99</v>
      </c>
      <c r="B13" s="267"/>
      <c r="C13" s="268"/>
      <c r="D13" s="21"/>
      <c r="E13" s="21"/>
      <c r="F13" s="21"/>
      <c r="G13" s="21"/>
      <c r="H13" s="21"/>
      <c r="I13" s="21"/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/>
      <c r="G14" s="21"/>
      <c r="H14" s="21"/>
      <c r="I14" s="21"/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157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/>
      <c r="G16" s="21"/>
      <c r="H16" s="21"/>
      <c r="I16" s="21"/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/>
      <c r="G17" s="21"/>
      <c r="H17" s="21"/>
      <c r="I17" s="21"/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67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4">
        <v>3</v>
      </c>
      <c r="K19" s="275"/>
      <c r="L19" s="276"/>
    </row>
    <row r="20" spans="1:12" s="22" customFormat="1" ht="24" customHeight="1" x14ac:dyDescent="0.2">
      <c r="A20" s="265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161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NNM Fusion 14U</v>
      </c>
      <c r="B28" s="255"/>
      <c r="C28" s="256"/>
      <c r="D28" s="255"/>
      <c r="E28" s="256"/>
      <c r="F28" s="255"/>
      <c r="G28" s="256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SF Storm N 142 Rangers</v>
      </c>
      <c r="B29" s="255"/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13/14 Red</v>
      </c>
      <c r="B30" s="255"/>
      <c r="C30" s="256"/>
      <c r="D30" s="255"/>
      <c r="E30" s="256"/>
      <c r="F30" s="255"/>
      <c r="G30" s="256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13/14 White</v>
      </c>
      <c r="B31" s="255"/>
      <c r="C31" s="256"/>
      <c r="D31" s="255"/>
      <c r="E31" s="256"/>
      <c r="F31" s="255"/>
      <c r="G31" s="256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59">
        <f>SUM(B28:C31)</f>
        <v>0</v>
      </c>
      <c r="C32" s="259"/>
      <c r="D32" s="259">
        <f>SUM(D28:E31)</f>
        <v>0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NNM Fusion 14U</v>
      </c>
      <c r="C35" s="262"/>
      <c r="D35" s="261" t="str">
        <f>A30</f>
        <v>ARVC RA 13/14 Red</v>
      </c>
      <c r="E35" s="262"/>
      <c r="F35" s="263" t="str">
        <f>A16</f>
        <v>SF Storm N 142 Rangers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SF Storm N 142 Rangers</v>
      </c>
      <c r="C36" s="262"/>
      <c r="D36" s="261" t="str">
        <f>A22</f>
        <v>ARVC 13/14 White</v>
      </c>
      <c r="E36" s="262"/>
      <c r="F36" s="263" t="str">
        <f>A13</f>
        <v>NNM Fusion 14U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NNM Fusion 14U</v>
      </c>
      <c r="C37" s="262"/>
      <c r="D37" s="261" t="str">
        <f>A31</f>
        <v>ARVC 13/14 White</v>
      </c>
      <c r="E37" s="262"/>
      <c r="F37" s="263" t="str">
        <f>A30</f>
        <v>ARVC RA 13/14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SF Storm N 142 Rangers</v>
      </c>
      <c r="C38" s="262"/>
      <c r="D38" s="261" t="str">
        <f>A30</f>
        <v>ARVC RA 13/14 Red</v>
      </c>
      <c r="E38" s="262"/>
      <c r="F38" s="263" t="str">
        <f>A28</f>
        <v>NNM Fusion 14U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13/14 Red</v>
      </c>
      <c r="C39" s="262"/>
      <c r="D39" s="261" t="str">
        <f>A31</f>
        <v>ARVC 13/14 White</v>
      </c>
      <c r="E39" s="262"/>
      <c r="F39" s="263" t="str">
        <f>A16</f>
        <v>SF Storm N 142 Rangers</v>
      </c>
      <c r="G39" s="263"/>
    </row>
    <row r="40" spans="1:12" x14ac:dyDescent="0.2">
      <c r="A40" s="198" t="s">
        <v>44</v>
      </c>
      <c r="B40" s="261" t="str">
        <f>A13</f>
        <v>NNM Fusion 14U</v>
      </c>
      <c r="C40" s="262"/>
      <c r="D40" s="261" t="str">
        <f>A29</f>
        <v>SF Storm N 142 Rangers</v>
      </c>
      <c r="E40" s="262"/>
      <c r="F40" s="263" t="str">
        <f>A22</f>
        <v>ARVC 13/14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J13:J15"/>
    <mergeCell ref="K13:L15"/>
    <mergeCell ref="A1:L1"/>
    <mergeCell ref="A2:L2"/>
    <mergeCell ref="B12:C12"/>
    <mergeCell ref="D12:E12"/>
    <mergeCell ref="F12:G12"/>
    <mergeCell ref="A7:H7"/>
    <mergeCell ref="H12:I12"/>
    <mergeCell ref="K12:L12"/>
    <mergeCell ref="B32:C32"/>
    <mergeCell ref="D32:E32"/>
    <mergeCell ref="F32:G32"/>
    <mergeCell ref="A13:A15"/>
    <mergeCell ref="B13:C15"/>
    <mergeCell ref="A16:A18"/>
    <mergeCell ref="D16:E18"/>
    <mergeCell ref="A19:A21"/>
    <mergeCell ref="B30:C30"/>
    <mergeCell ref="D30:E30"/>
    <mergeCell ref="F30:G30"/>
    <mergeCell ref="B31:C31"/>
    <mergeCell ref="D31:E31"/>
    <mergeCell ref="F31:G31"/>
    <mergeCell ref="J16:J18"/>
    <mergeCell ref="K16:L18"/>
    <mergeCell ref="J19:J21"/>
    <mergeCell ref="K19:L21"/>
    <mergeCell ref="A22:A24"/>
    <mergeCell ref="H22:I24"/>
    <mergeCell ref="J22:J24"/>
    <mergeCell ref="K22:L24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26:D26"/>
    <mergeCell ref="F26:H26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2"/>
  <sheetViews>
    <sheetView workbookViewId="0">
      <selection activeCell="L26" sqref="L26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257</v>
      </c>
      <c r="H4" s="46"/>
    </row>
    <row r="5" spans="1:12" s="16" customFormat="1" x14ac:dyDescent="0.2">
      <c r="A5" s="15" t="s">
        <v>16</v>
      </c>
      <c r="B5" s="17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ARVC 13N2 Adidas</v>
      </c>
      <c r="C12" s="273"/>
      <c r="D12" s="261" t="str">
        <f>A16</f>
        <v>SF Storm 141 Tsunami</v>
      </c>
      <c r="E12" s="262"/>
      <c r="F12" s="261" t="str">
        <f>A19</f>
        <v>ARVC RA 13/14 Orange</v>
      </c>
      <c r="G12" s="262"/>
      <c r="H12" s="283" t="str">
        <f>A22</f>
        <v>SF Storm 132 Pulse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165</v>
      </c>
      <c r="B13" s="267"/>
      <c r="C13" s="268"/>
      <c r="D13" s="21"/>
      <c r="E13" s="21"/>
      <c r="F13" s="21">
        <v>25</v>
      </c>
      <c r="G13" s="21">
        <v>13</v>
      </c>
      <c r="H13" s="21">
        <v>25</v>
      </c>
      <c r="I13" s="21">
        <v>12</v>
      </c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>
        <v>25</v>
      </c>
      <c r="G14" s="21">
        <v>7</v>
      </c>
      <c r="H14" s="21">
        <v>25</v>
      </c>
      <c r="I14" s="21">
        <v>13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167</v>
      </c>
      <c r="B16" s="23"/>
      <c r="C16" s="23"/>
      <c r="D16" s="267"/>
      <c r="E16" s="268"/>
      <c r="F16" s="21">
        <v>25</v>
      </c>
      <c r="G16" s="21">
        <v>21</v>
      </c>
      <c r="H16" s="21">
        <v>25</v>
      </c>
      <c r="I16" s="21">
        <v>15</v>
      </c>
      <c r="J16" s="264">
        <v>2</v>
      </c>
      <c r="K16" s="275"/>
      <c r="L16" s="276"/>
    </row>
    <row r="17" spans="1:12" s="22" customFormat="1" ht="24" customHeight="1" x14ac:dyDescent="0.2">
      <c r="A17" s="265"/>
      <c r="B17" s="23"/>
      <c r="C17" s="23"/>
      <c r="D17" s="269"/>
      <c r="E17" s="270"/>
      <c r="F17" s="21">
        <v>23</v>
      </c>
      <c r="G17" s="21">
        <v>25</v>
      </c>
      <c r="H17" s="21">
        <v>25</v>
      </c>
      <c r="I17" s="21">
        <v>18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101</v>
      </c>
      <c r="B19" s="23">
        <v>13</v>
      </c>
      <c r="C19" s="23">
        <v>25</v>
      </c>
      <c r="D19" s="23">
        <v>21</v>
      </c>
      <c r="E19" s="23">
        <v>25</v>
      </c>
      <c r="F19" s="30"/>
      <c r="G19" s="30"/>
      <c r="H19" s="21">
        <v>25</v>
      </c>
      <c r="I19" s="21">
        <v>23</v>
      </c>
      <c r="J19" s="264">
        <v>3</v>
      </c>
      <c r="K19" s="275"/>
      <c r="L19" s="276"/>
    </row>
    <row r="20" spans="1:12" s="22" customFormat="1" ht="24" customHeight="1" x14ac:dyDescent="0.2">
      <c r="A20" s="265"/>
      <c r="B20" s="23">
        <v>7</v>
      </c>
      <c r="C20" s="23">
        <v>25</v>
      </c>
      <c r="D20" s="23">
        <v>25</v>
      </c>
      <c r="E20" s="23">
        <v>23</v>
      </c>
      <c r="F20" s="30"/>
      <c r="G20" s="30"/>
      <c r="H20" s="21">
        <v>26</v>
      </c>
      <c r="I20" s="21">
        <v>24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103</v>
      </c>
      <c r="B22" s="23">
        <v>12</v>
      </c>
      <c r="C22" s="23">
        <v>25</v>
      </c>
      <c r="D22" s="23">
        <v>15</v>
      </c>
      <c r="E22" s="23">
        <v>25</v>
      </c>
      <c r="F22" s="23">
        <v>23</v>
      </c>
      <c r="G22" s="23"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v>13</v>
      </c>
      <c r="C23" s="23">
        <v>25</v>
      </c>
      <c r="D23" s="23">
        <v>18</v>
      </c>
      <c r="E23" s="23">
        <v>25</v>
      </c>
      <c r="F23" s="23">
        <v>24</v>
      </c>
      <c r="G23" s="23">
        <v>26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ARVC 13N2 Adidas</v>
      </c>
      <c r="B28" s="255">
        <v>4</v>
      </c>
      <c r="C28" s="256"/>
      <c r="D28" s="255"/>
      <c r="E28" s="256"/>
      <c r="F28" s="255"/>
      <c r="G28" s="256"/>
      <c r="H28" s="25"/>
      <c r="I28" s="42">
        <f>D13+D14+D15+F13+F14+F15+H13+H14+H15</f>
        <v>100</v>
      </c>
      <c r="J28" s="42">
        <f>E13+E14+E15+G13+G14+G15+I13+I14+I15</f>
        <v>45</v>
      </c>
      <c r="K28" s="42">
        <f>I28-J28</f>
        <v>55</v>
      </c>
    </row>
    <row r="29" spans="1:12" ht="24" customHeight="1" x14ac:dyDescent="0.2">
      <c r="A29" s="10" t="str">
        <f>A16</f>
        <v>SF Storm 141 Tsunami</v>
      </c>
      <c r="B29" s="255">
        <v>3</v>
      </c>
      <c r="C29" s="256"/>
      <c r="D29" s="255">
        <v>1</v>
      </c>
      <c r="E29" s="256"/>
      <c r="F29" s="255"/>
      <c r="G29" s="256"/>
      <c r="H29" s="25"/>
      <c r="I29" s="42">
        <f>B16+B17+B18+F16+F17+F18+H16+H17+H18</f>
        <v>98</v>
      </c>
      <c r="J29" s="42">
        <f>C16+C17+C18+G16+G17+G18+I16+I17+I18</f>
        <v>79</v>
      </c>
      <c r="K29" s="42">
        <f>I29-J29</f>
        <v>19</v>
      </c>
    </row>
    <row r="30" spans="1:12" ht="24" customHeight="1" x14ac:dyDescent="0.2">
      <c r="A30" s="10" t="str">
        <f>A19</f>
        <v>ARVC RA 13/14 Orange</v>
      </c>
      <c r="B30" s="255">
        <v>3</v>
      </c>
      <c r="C30" s="256"/>
      <c r="D30" s="255">
        <v>3</v>
      </c>
      <c r="E30" s="256"/>
      <c r="F30" s="255"/>
      <c r="G30" s="256"/>
      <c r="H30" s="25"/>
      <c r="I30" s="42">
        <f>B19+B20+B21+D19+D20+D21+H19+H20+H21</f>
        <v>117</v>
      </c>
      <c r="J30" s="42">
        <f>C19+C20+C21+E19+E20+E21+I19+I20+I21</f>
        <v>145</v>
      </c>
      <c r="K30" s="42">
        <f>I30-J30</f>
        <v>-28</v>
      </c>
    </row>
    <row r="31" spans="1:12" ht="24" customHeight="1" x14ac:dyDescent="0.2">
      <c r="A31" s="10" t="str">
        <f>A22</f>
        <v>SF Storm 132 Pulse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105</v>
      </c>
      <c r="J31" s="42">
        <f>C22+C23+C24+E22+E23+E24+G22+G23+G24</f>
        <v>151</v>
      </c>
      <c r="K31" s="42">
        <f>I31-J31</f>
        <v>-46</v>
      </c>
    </row>
    <row r="32" spans="1:12" x14ac:dyDescent="0.2">
      <c r="A32" s="26"/>
      <c r="B32" s="259">
        <f>SUM(B28:C31)</f>
        <v>10</v>
      </c>
      <c r="C32" s="259"/>
      <c r="D32" s="259">
        <f>SUM(D28:E31)</f>
        <v>10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420</v>
      </c>
      <c r="J32" s="27">
        <f>SUM(J28:J31)</f>
        <v>420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ARVC 13N2 Adidas</v>
      </c>
      <c r="C35" s="262"/>
      <c r="D35" s="261" t="str">
        <f>A30</f>
        <v>ARVC RA 13/14 Orange</v>
      </c>
      <c r="E35" s="262"/>
      <c r="F35" s="263" t="str">
        <f>A16</f>
        <v>SF Storm 141 Tsunami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141 Tsunami</v>
      </c>
      <c r="C36" s="262"/>
      <c r="D36" s="261" t="str">
        <f>A22</f>
        <v>SF Storm 132 Pulse</v>
      </c>
      <c r="E36" s="262"/>
      <c r="F36" s="263" t="str">
        <f>A13</f>
        <v>ARVC 13N2 Adidas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ARVC 13N2 Adidas</v>
      </c>
      <c r="C37" s="262"/>
      <c r="D37" s="261" t="str">
        <f>A31</f>
        <v>SF Storm 132 Pulse</v>
      </c>
      <c r="E37" s="262"/>
      <c r="F37" s="263" t="str">
        <f>A30</f>
        <v>ARVC RA 13/14 Orange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141 Tsunami</v>
      </c>
      <c r="C38" s="262"/>
      <c r="D38" s="261" t="str">
        <f>A30</f>
        <v>ARVC RA 13/14 Orange</v>
      </c>
      <c r="E38" s="262"/>
      <c r="F38" s="263" t="str">
        <f>A28</f>
        <v>ARVC 13N2 Adidas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RA 13/14 Orange</v>
      </c>
      <c r="C39" s="262"/>
      <c r="D39" s="261" t="str">
        <f>A31</f>
        <v>SF Storm 132 Pulse</v>
      </c>
      <c r="E39" s="262"/>
      <c r="F39" s="263" t="str">
        <f>A16</f>
        <v>SF Storm 141 Tsunami</v>
      </c>
      <c r="G39" s="263"/>
    </row>
    <row r="40" spans="1:12" x14ac:dyDescent="0.2">
      <c r="A40" s="45" t="s">
        <v>44</v>
      </c>
      <c r="B40" s="261" t="str">
        <f>A13</f>
        <v>ARVC 13N2 Adidas</v>
      </c>
      <c r="C40" s="262"/>
      <c r="D40" s="261" t="str">
        <f>A29</f>
        <v>SF Storm 141 Tsunami</v>
      </c>
      <c r="E40" s="262"/>
      <c r="F40" s="263" t="str">
        <f>A22</f>
        <v>SF Storm 132 Pulse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2"/>
  <sheetViews>
    <sheetView view="pageLayout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257</v>
      </c>
      <c r="H4" s="54"/>
    </row>
    <row r="5" spans="1:12" s="16" customFormat="1" x14ac:dyDescent="0.2">
      <c r="A5" s="15" t="s">
        <v>16</v>
      </c>
      <c r="B5" s="53" t="s">
        <v>109</v>
      </c>
      <c r="H5" s="77"/>
    </row>
    <row r="6" spans="1:12" x14ac:dyDescent="0.2">
      <c r="C6" s="8"/>
      <c r="H6" s="77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76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78" t="s">
        <v>21</v>
      </c>
      <c r="B12" s="261" t="str">
        <f>A13</f>
        <v>SF Storm 13 Sirens</v>
      </c>
      <c r="C12" s="273"/>
      <c r="D12" s="261" t="str">
        <f>A16</f>
        <v>SEVC Premier</v>
      </c>
      <c r="E12" s="262"/>
      <c r="F12" s="261" t="str">
        <f>A19</f>
        <v>ARVC RA 13/14 Blue</v>
      </c>
      <c r="G12" s="262"/>
      <c r="H12" s="283" t="str">
        <f>A22</f>
        <v>ARVC RA 13/14 Pink</v>
      </c>
      <c r="I12" s="262"/>
      <c r="J12" s="7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117</v>
      </c>
      <c r="B13" s="267"/>
      <c r="C13" s="268"/>
      <c r="D13" s="21"/>
      <c r="E13" s="21"/>
      <c r="F13" s="21"/>
      <c r="G13" s="21"/>
      <c r="H13" s="21"/>
      <c r="I13" s="21"/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/>
      <c r="G14" s="21"/>
      <c r="H14" s="21"/>
      <c r="I14" s="21"/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158</v>
      </c>
      <c r="B16" s="23"/>
      <c r="C16" s="23"/>
      <c r="D16" s="267"/>
      <c r="E16" s="268"/>
      <c r="F16" s="21"/>
      <c r="G16" s="21"/>
      <c r="H16" s="21"/>
      <c r="I16" s="21"/>
      <c r="J16" s="264">
        <v>2</v>
      </c>
      <c r="K16" s="275"/>
      <c r="L16" s="276"/>
    </row>
    <row r="17" spans="1:12" s="22" customFormat="1" ht="24" customHeight="1" x14ac:dyDescent="0.2">
      <c r="A17" s="265"/>
      <c r="B17" s="23"/>
      <c r="C17" s="23"/>
      <c r="D17" s="269"/>
      <c r="E17" s="270"/>
      <c r="F17" s="21"/>
      <c r="G17" s="21"/>
      <c r="H17" s="21"/>
      <c r="I17" s="21"/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64</v>
      </c>
      <c r="B19" s="23"/>
      <c r="C19" s="23"/>
      <c r="D19" s="23"/>
      <c r="E19" s="23"/>
      <c r="F19" s="30"/>
      <c r="G19" s="30"/>
      <c r="H19" s="21"/>
      <c r="I19" s="21"/>
      <c r="J19" s="264">
        <v>3</v>
      </c>
      <c r="K19" s="275"/>
      <c r="L19" s="276"/>
    </row>
    <row r="20" spans="1:12" s="22" customFormat="1" ht="24" customHeight="1" x14ac:dyDescent="0.2">
      <c r="A20" s="265"/>
      <c r="B20" s="23"/>
      <c r="C20" s="23"/>
      <c r="D20" s="23"/>
      <c r="E20" s="23"/>
      <c r="F20" s="30"/>
      <c r="G20" s="30"/>
      <c r="H20" s="21"/>
      <c r="I20" s="21"/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100</v>
      </c>
      <c r="B22" s="23"/>
      <c r="C22" s="23"/>
      <c r="D22" s="23"/>
      <c r="E22" s="23"/>
      <c r="F22" s="23"/>
      <c r="G22" s="23"/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/>
      <c r="C23" s="23"/>
      <c r="D23" s="23"/>
      <c r="E23" s="23"/>
      <c r="F23" s="23"/>
      <c r="G23" s="23"/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80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79" t="s">
        <v>28</v>
      </c>
      <c r="I27" s="79" t="s">
        <v>29</v>
      </c>
      <c r="J27" s="79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13 Sirens</v>
      </c>
      <c r="B28" s="255"/>
      <c r="C28" s="256"/>
      <c r="D28" s="255"/>
      <c r="E28" s="256"/>
      <c r="F28" s="255"/>
      <c r="G28" s="256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SEVC Premier</v>
      </c>
      <c r="B29" s="255"/>
      <c r="C29" s="256"/>
      <c r="D29" s="255"/>
      <c r="E29" s="256"/>
      <c r="F29" s="255"/>
      <c r="G29" s="256"/>
      <c r="H29" s="25"/>
      <c r="I29" s="42">
        <f>B16+B17+B18+F16+F17+F18+H16+H17+H18</f>
        <v>0</v>
      </c>
      <c r="J29" s="42">
        <f>C16+C17+C18+G16+G17+G18+I16+I17+I18</f>
        <v>0</v>
      </c>
      <c r="K29" s="42">
        <f>I29-J29</f>
        <v>0</v>
      </c>
    </row>
    <row r="30" spans="1:12" ht="24" customHeight="1" x14ac:dyDescent="0.2">
      <c r="A30" s="10" t="str">
        <f>A19</f>
        <v>ARVC RA 13/14 Blue</v>
      </c>
      <c r="B30" s="255"/>
      <c r="C30" s="256"/>
      <c r="D30" s="255"/>
      <c r="E30" s="256"/>
      <c r="F30" s="255"/>
      <c r="G30" s="256"/>
      <c r="H30" s="25"/>
      <c r="I30" s="42">
        <f>B19+B20+B21+D19+D20+D21+H19+H20+H21</f>
        <v>0</v>
      </c>
      <c r="J30" s="42">
        <f>C19+C20+C21+E19+E20+E21+I19+I20+I21</f>
        <v>0</v>
      </c>
      <c r="K30" s="42">
        <f>I30-J30</f>
        <v>0</v>
      </c>
    </row>
    <row r="31" spans="1:12" ht="24" customHeight="1" x14ac:dyDescent="0.2">
      <c r="A31" s="10" t="str">
        <f>A22</f>
        <v>ARVC RA 13/14 Pink</v>
      </c>
      <c r="B31" s="255"/>
      <c r="C31" s="256"/>
      <c r="D31" s="255"/>
      <c r="E31" s="256"/>
      <c r="F31" s="255"/>
      <c r="G31" s="256"/>
      <c r="H31" s="25"/>
      <c r="I31" s="42">
        <f>B22+B23+B24+D22+D23+D24+F22+F23+F24</f>
        <v>0</v>
      </c>
      <c r="J31" s="42">
        <f>C22+C23+C24+E22+E23+E24+G22+G23+G24</f>
        <v>0</v>
      </c>
      <c r="K31" s="42">
        <f>I31-J31</f>
        <v>0</v>
      </c>
    </row>
    <row r="32" spans="1:12" x14ac:dyDescent="0.2">
      <c r="A32" s="26"/>
      <c r="B32" s="259">
        <f>SUM(B28:C31)</f>
        <v>0</v>
      </c>
      <c r="C32" s="259"/>
      <c r="D32" s="259">
        <f>SUM(D28:E31)</f>
        <v>0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0</v>
      </c>
      <c r="J32" s="27">
        <f>SUM(J28:J31)</f>
        <v>0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7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78" t="s">
        <v>34</v>
      </c>
      <c r="B35" s="261" t="str">
        <f>A28</f>
        <v>SF Storm 13 Sirens</v>
      </c>
      <c r="C35" s="262"/>
      <c r="D35" s="261" t="str">
        <f>A30</f>
        <v>ARVC RA 13/14 Blue</v>
      </c>
      <c r="E35" s="262"/>
      <c r="F35" s="263" t="str">
        <f>A16</f>
        <v>SEVC Premier</v>
      </c>
      <c r="G35" s="263"/>
      <c r="I35" s="257"/>
      <c r="J35" s="257"/>
      <c r="K35" s="257"/>
      <c r="L35" s="257"/>
    </row>
    <row r="36" spans="1:12" ht="18" customHeight="1" x14ac:dyDescent="0.2">
      <c r="A36" s="78" t="s">
        <v>35</v>
      </c>
      <c r="B36" s="261" t="str">
        <f>A16</f>
        <v>SEVC Premier</v>
      </c>
      <c r="C36" s="262"/>
      <c r="D36" s="261" t="str">
        <f>A22</f>
        <v>ARVC RA 13/14 Pink</v>
      </c>
      <c r="E36" s="262"/>
      <c r="F36" s="263" t="str">
        <f>A13</f>
        <v>SF Storm 13 Sirens</v>
      </c>
      <c r="G36" s="263"/>
      <c r="I36" s="28"/>
      <c r="J36" s="28"/>
      <c r="K36" s="28"/>
      <c r="L36" s="28"/>
    </row>
    <row r="37" spans="1:12" ht="18" customHeight="1" x14ac:dyDescent="0.2">
      <c r="A37" s="78" t="s">
        <v>36</v>
      </c>
      <c r="B37" s="261" t="str">
        <f>A28</f>
        <v>SF Storm 13 Sirens</v>
      </c>
      <c r="C37" s="262"/>
      <c r="D37" s="261" t="str">
        <f>A31</f>
        <v>ARVC RA 13/14 Pink</v>
      </c>
      <c r="E37" s="262"/>
      <c r="F37" s="263" t="str">
        <f>A30</f>
        <v>ARVC RA 13/14 Blue</v>
      </c>
      <c r="G37" s="263"/>
      <c r="I37" s="257"/>
      <c r="J37" s="257"/>
      <c r="K37" s="257"/>
      <c r="L37" s="257"/>
    </row>
    <row r="38" spans="1:12" ht="18" customHeight="1" x14ac:dyDescent="0.2">
      <c r="A38" s="78" t="s">
        <v>42</v>
      </c>
      <c r="B38" s="261" t="str">
        <f>A29</f>
        <v>SEVC Premier</v>
      </c>
      <c r="C38" s="262"/>
      <c r="D38" s="261" t="str">
        <f>A30</f>
        <v>ARVC RA 13/14 Blue</v>
      </c>
      <c r="E38" s="262"/>
      <c r="F38" s="263" t="str">
        <f>A28</f>
        <v>SF Storm 13 Sirens</v>
      </c>
      <c r="G38" s="263"/>
      <c r="I38" s="257"/>
      <c r="J38" s="257"/>
      <c r="K38" s="257"/>
      <c r="L38" s="257"/>
    </row>
    <row r="39" spans="1:12" x14ac:dyDescent="0.2">
      <c r="A39" s="78" t="s">
        <v>43</v>
      </c>
      <c r="B39" s="261" t="str">
        <f>A30</f>
        <v>ARVC RA 13/14 Blue</v>
      </c>
      <c r="C39" s="262"/>
      <c r="D39" s="261" t="str">
        <f>A31</f>
        <v>ARVC RA 13/14 Pink</v>
      </c>
      <c r="E39" s="262"/>
      <c r="F39" s="263" t="str">
        <f>A16</f>
        <v>SEVC Premier</v>
      </c>
      <c r="G39" s="263"/>
    </row>
    <row r="40" spans="1:12" x14ac:dyDescent="0.2">
      <c r="A40" s="78" t="s">
        <v>44</v>
      </c>
      <c r="B40" s="261" t="str">
        <f>A13</f>
        <v>SF Storm 13 Sirens</v>
      </c>
      <c r="C40" s="262"/>
      <c r="D40" s="261" t="str">
        <f>A29</f>
        <v>SEVC Premier</v>
      </c>
      <c r="E40" s="262"/>
      <c r="F40" s="263" t="str">
        <f>A22</f>
        <v>ARVC RA 13/14 Pink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77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30:C30"/>
    <mergeCell ref="D30:E30"/>
    <mergeCell ref="J19:J21"/>
    <mergeCell ref="K19:L21"/>
    <mergeCell ref="A22:A24"/>
    <mergeCell ref="H22:I24"/>
    <mergeCell ref="J22:J24"/>
    <mergeCell ref="K22:L24"/>
    <mergeCell ref="A19:A21"/>
    <mergeCell ref="A1:L1"/>
    <mergeCell ref="A2:L2"/>
    <mergeCell ref="B12:C12"/>
    <mergeCell ref="D12:E12"/>
    <mergeCell ref="F12:G12"/>
    <mergeCell ref="A7:H7"/>
    <mergeCell ref="H12:I12"/>
    <mergeCell ref="K12:L12"/>
    <mergeCell ref="J13:J15"/>
    <mergeCell ref="K13:L15"/>
    <mergeCell ref="A13:A15"/>
    <mergeCell ref="B13:C15"/>
    <mergeCell ref="A16:A18"/>
    <mergeCell ref="D16:E18"/>
    <mergeCell ref="J16:J18"/>
    <mergeCell ref="K16:L18"/>
    <mergeCell ref="I35:L35"/>
    <mergeCell ref="B26:D26"/>
    <mergeCell ref="F26:H26"/>
    <mergeCell ref="B36:C36"/>
    <mergeCell ref="D36:E36"/>
    <mergeCell ref="F36:G36"/>
    <mergeCell ref="B32:C32"/>
    <mergeCell ref="D32:E32"/>
    <mergeCell ref="F32:G32"/>
    <mergeCell ref="F30:G30"/>
    <mergeCell ref="B31:C31"/>
    <mergeCell ref="D31:E31"/>
    <mergeCell ref="F31:G31"/>
    <mergeCell ref="B35:C35"/>
    <mergeCell ref="D35:E35"/>
    <mergeCell ref="F35:G35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2"/>
  <sheetViews>
    <sheetView view="pageLayout" workbookViewId="0">
      <selection activeCell="B11" sqref="B1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262</v>
      </c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110</v>
      </c>
      <c r="D9" s="19"/>
      <c r="E9" s="19"/>
      <c r="F9" s="19"/>
      <c r="G9" s="19"/>
    </row>
    <row r="10" spans="1:12" x14ac:dyDescent="0.2">
      <c r="A10" s="19" t="s">
        <v>20</v>
      </c>
      <c r="B10" s="20">
        <v>6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Warriors 14/15</v>
      </c>
      <c r="C12" s="273"/>
      <c r="D12" s="261" t="str">
        <f>A16</f>
        <v>Las Cruces Digz</v>
      </c>
      <c r="E12" s="262"/>
      <c r="F12" s="261" t="str">
        <f>A19</f>
        <v>ARVC 13R1 Adidas</v>
      </c>
      <c r="G12" s="262"/>
      <c r="H12" s="283" t="str">
        <f>A22</f>
        <v>ARVC RA 13/14 Grey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166</v>
      </c>
      <c r="B13" s="267"/>
      <c r="C13" s="268"/>
      <c r="D13" s="21"/>
      <c r="E13" s="21"/>
      <c r="F13" s="21"/>
      <c r="G13" s="21"/>
      <c r="H13" s="21"/>
      <c r="I13" s="21"/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/>
      <c r="G14" s="21"/>
      <c r="H14" s="21"/>
      <c r="I14" s="21"/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168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/>
      <c r="G16" s="21"/>
      <c r="H16" s="21"/>
      <c r="I16" s="21"/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/>
      <c r="G17" s="21"/>
      <c r="H17" s="21"/>
      <c r="I17" s="21"/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12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4">
        <v>3</v>
      </c>
      <c r="K19" s="275"/>
      <c r="L19" s="276"/>
    </row>
    <row r="20" spans="1:12" s="22" customFormat="1" ht="24" customHeight="1" x14ac:dyDescent="0.2">
      <c r="A20" s="265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102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14/15</v>
      </c>
      <c r="B28" s="255"/>
      <c r="C28" s="256"/>
      <c r="D28" s="255"/>
      <c r="E28" s="256"/>
      <c r="F28" s="255"/>
      <c r="G28" s="256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Las Cruces Digz</v>
      </c>
      <c r="B29" s="255"/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13R1 Adidas</v>
      </c>
      <c r="B30" s="255"/>
      <c r="C30" s="256"/>
      <c r="D30" s="255"/>
      <c r="E30" s="256"/>
      <c r="F30" s="255"/>
      <c r="G30" s="256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13/14 Grey</v>
      </c>
      <c r="B31" s="255"/>
      <c r="C31" s="256"/>
      <c r="D31" s="255"/>
      <c r="E31" s="256"/>
      <c r="F31" s="255"/>
      <c r="G31" s="256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59">
        <f>SUM(B28:C31)</f>
        <v>0</v>
      </c>
      <c r="C32" s="259"/>
      <c r="D32" s="259">
        <f>SUM(D28:E31)</f>
        <v>0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Warriors 14/15</v>
      </c>
      <c r="C35" s="262"/>
      <c r="D35" s="261" t="str">
        <f>A30</f>
        <v>ARVC 13R1 Adidas</v>
      </c>
      <c r="E35" s="262"/>
      <c r="F35" s="263" t="str">
        <f>A16</f>
        <v>Las Cruces Digz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Las Cruces Digz</v>
      </c>
      <c r="C36" s="262"/>
      <c r="D36" s="261" t="str">
        <f>A22</f>
        <v>ARVC RA 13/14 Grey</v>
      </c>
      <c r="E36" s="262"/>
      <c r="F36" s="263" t="str">
        <f>A13</f>
        <v>Warriors 14/15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Warriors 14/15</v>
      </c>
      <c r="C37" s="262"/>
      <c r="D37" s="261" t="str">
        <f>A31</f>
        <v>ARVC RA 13/14 Grey</v>
      </c>
      <c r="E37" s="262"/>
      <c r="F37" s="263" t="str">
        <f>A30</f>
        <v>ARVC 13R1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Las Cruces Digz</v>
      </c>
      <c r="C38" s="262"/>
      <c r="D38" s="261" t="str">
        <f>A30</f>
        <v>ARVC 13R1 Adidas</v>
      </c>
      <c r="E38" s="262"/>
      <c r="F38" s="263" t="str">
        <f>A28</f>
        <v>Warriors 14/15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13R1 Adidas</v>
      </c>
      <c r="C39" s="262"/>
      <c r="D39" s="261" t="str">
        <f>A31</f>
        <v>ARVC RA 13/14 Grey</v>
      </c>
      <c r="E39" s="262"/>
      <c r="F39" s="263" t="str">
        <f>A16</f>
        <v>Las Cruces Digz</v>
      </c>
      <c r="G39" s="263"/>
    </row>
    <row r="40" spans="1:12" x14ac:dyDescent="0.2">
      <c r="A40" s="45" t="s">
        <v>44</v>
      </c>
      <c r="B40" s="261" t="str">
        <f>A13</f>
        <v>Warriors 14/15</v>
      </c>
      <c r="C40" s="262"/>
      <c r="D40" s="261" t="str">
        <f>A29</f>
        <v>Las Cruces Digz</v>
      </c>
      <c r="E40" s="262"/>
      <c r="F40" s="263" t="str">
        <f>A22</f>
        <v>ARVC RA 13/14 Grey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I177"/>
  <sheetViews>
    <sheetView view="pageLayout" zoomScale="70" zoomScalePageLayoutView="70" workbookViewId="0">
      <selection sqref="A1:I54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81" t="s">
        <v>189</v>
      </c>
      <c r="B1" s="281"/>
      <c r="C1" s="281"/>
      <c r="D1" s="281"/>
      <c r="E1" s="281"/>
      <c r="F1" s="281"/>
      <c r="G1" s="281"/>
      <c r="H1" s="281"/>
      <c r="I1" s="281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82" t="s">
        <v>3</v>
      </c>
      <c r="B4" s="282"/>
      <c r="C4" s="282"/>
      <c r="D4" s="282"/>
      <c r="E4" s="282"/>
      <c r="F4" s="282"/>
      <c r="G4" s="282"/>
      <c r="H4" s="282"/>
      <c r="I4" s="282"/>
    </row>
    <row r="5" spans="1:9" ht="21" customHeight="1" x14ac:dyDescent="0.2">
      <c r="A5" s="282" t="s">
        <v>75</v>
      </c>
      <c r="B5" s="282"/>
      <c r="C5" s="282"/>
      <c r="D5" s="282"/>
      <c r="E5" s="282"/>
      <c r="F5" s="282"/>
      <c r="G5" s="282"/>
      <c r="H5" s="282"/>
      <c r="I5" s="282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227</v>
      </c>
      <c r="E7" s="228" t="s">
        <v>50</v>
      </c>
      <c r="F7" s="228" t="s">
        <v>226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190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11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191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11</v>
      </c>
      <c r="D18" s="126"/>
      <c r="E18" s="112" t="s">
        <v>228</v>
      </c>
      <c r="F18" s="126"/>
      <c r="G18" s="127" t="str">
        <f>E13</f>
        <v>RRHS Ct. 11</v>
      </c>
      <c r="H18" s="115"/>
      <c r="I18" s="114"/>
    </row>
    <row r="19" spans="1:9" s="16" customFormat="1" ht="30" customHeight="1" x14ac:dyDescent="0.15">
      <c r="B19" s="117"/>
      <c r="C19" s="128" t="s">
        <v>197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11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11</v>
      </c>
      <c r="E23" s="225" t="s">
        <v>229</v>
      </c>
      <c r="F23" s="127" t="str">
        <f>E13</f>
        <v>RRHS Ct. 11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199</v>
      </c>
      <c r="E24" s="112" t="s">
        <v>230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/>
      <c r="E26" s="116" t="str">
        <f>D7</f>
        <v>RRHS Ct. 11</v>
      </c>
      <c r="F26" s="124"/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231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232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E26</f>
        <v>RRHS Ct. 11</v>
      </c>
      <c r="C30" s="112"/>
      <c r="D30" s="138"/>
      <c r="E30" s="112"/>
      <c r="F30" s="112"/>
      <c r="G30" s="112"/>
      <c r="H30" s="139" t="str">
        <f>F37</f>
        <v>RRHS Ct. 12</v>
      </c>
      <c r="I30" s="134"/>
    </row>
    <row r="31" spans="1:9" s="16" customFormat="1" ht="30" customHeight="1" x14ac:dyDescent="0.15">
      <c r="A31" s="112" t="s">
        <v>238</v>
      </c>
      <c r="B31" s="133" t="s">
        <v>128</v>
      </c>
      <c r="C31" s="112"/>
      <c r="D31" s="112"/>
      <c r="E31" s="112"/>
      <c r="F31" s="112"/>
      <c r="G31" s="112"/>
      <c r="H31" s="140" t="s">
        <v>129</v>
      </c>
      <c r="I31" s="112" t="s">
        <v>212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233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/>
      <c r="E34" s="116" t="str">
        <f>F7</f>
        <v>RRHS Ct. 12</v>
      </c>
      <c r="F34" s="115"/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234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/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12</v>
      </c>
      <c r="E37" s="131" t="s">
        <v>235</v>
      </c>
      <c r="F37" s="127" t="str">
        <f>E40</f>
        <v>RRHS Ct. 12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236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12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207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12</v>
      </c>
      <c r="D42" s="111"/>
      <c r="E42" s="227"/>
      <c r="F42" s="111"/>
      <c r="G42" s="145" t="str">
        <f>E47</f>
        <v>RRHS Ct. 12</v>
      </c>
      <c r="H42" s="144"/>
      <c r="I42" s="114"/>
    </row>
    <row r="43" spans="1:9" s="16" customFormat="1" ht="30" customHeight="1" x14ac:dyDescent="0.15">
      <c r="A43" s="112"/>
      <c r="B43" s="112"/>
      <c r="C43" s="133" t="s">
        <v>208</v>
      </c>
      <c r="D43" s="111"/>
      <c r="E43" s="131" t="s">
        <v>237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193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12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195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499984740745262"/>
    <pageSetUpPr fitToPage="1"/>
  </sheetPr>
  <dimension ref="A1:I177"/>
  <sheetViews>
    <sheetView view="pageLayout" topLeftCell="C34" workbookViewId="0">
      <selection activeCell="E46" sqref="E46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81" t="s">
        <v>189</v>
      </c>
      <c r="B1" s="281"/>
      <c r="C1" s="281"/>
      <c r="D1" s="281"/>
      <c r="E1" s="281"/>
      <c r="F1" s="281"/>
      <c r="G1" s="281"/>
      <c r="H1" s="281"/>
      <c r="I1" s="281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82" t="s">
        <v>3</v>
      </c>
      <c r="B4" s="282"/>
      <c r="C4" s="282"/>
      <c r="D4" s="282"/>
      <c r="E4" s="282"/>
      <c r="F4" s="282"/>
      <c r="G4" s="282"/>
      <c r="H4" s="282"/>
      <c r="I4" s="282"/>
    </row>
    <row r="5" spans="1:9" ht="21" customHeight="1" x14ac:dyDescent="0.2">
      <c r="A5" s="282" t="s">
        <v>93</v>
      </c>
      <c r="B5" s="282"/>
      <c r="C5" s="282"/>
      <c r="D5" s="282"/>
      <c r="E5" s="282"/>
      <c r="F5" s="282"/>
      <c r="G5" s="282"/>
      <c r="H5" s="282"/>
      <c r="I5" s="282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239</v>
      </c>
      <c r="E7" s="228" t="s">
        <v>50</v>
      </c>
      <c r="F7" s="228" t="s">
        <v>240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192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13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196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13</v>
      </c>
      <c r="D18" s="126"/>
      <c r="E18" s="112" t="s">
        <v>180</v>
      </c>
      <c r="F18" s="126"/>
      <c r="G18" s="127" t="str">
        <f>E13</f>
        <v>RRHS Ct. 13</v>
      </c>
      <c r="H18" s="115"/>
      <c r="I18" s="114"/>
    </row>
    <row r="19" spans="1:9" s="16" customFormat="1" ht="30" customHeight="1" x14ac:dyDescent="0.15">
      <c r="B19" s="117"/>
      <c r="C19" s="128" t="s">
        <v>197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13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13</v>
      </c>
      <c r="E23" s="225" t="s">
        <v>198</v>
      </c>
      <c r="F23" s="127" t="str">
        <f>E13</f>
        <v>RRHS Ct. 13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199</v>
      </c>
      <c r="E24" s="112" t="s">
        <v>200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/>
      <c r="E26" s="116" t="str">
        <f>D7</f>
        <v>RRHS Ct. 13</v>
      </c>
      <c r="F26" s="124"/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201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202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C42</f>
        <v>RRHS Ct. 14</v>
      </c>
      <c r="C30" s="112"/>
      <c r="D30" s="138"/>
      <c r="E30" s="112"/>
      <c r="F30" s="112"/>
      <c r="G30" s="112"/>
      <c r="H30" s="139" t="str">
        <f>G18</f>
        <v>RRHS Ct. 13</v>
      </c>
      <c r="I30" s="134"/>
    </row>
    <row r="31" spans="1:9" s="16" customFormat="1" ht="30" customHeight="1" x14ac:dyDescent="0.15">
      <c r="A31" s="112" t="s">
        <v>121</v>
      </c>
      <c r="B31" s="133" t="s">
        <v>129</v>
      </c>
      <c r="C31" s="112"/>
      <c r="D31" s="112"/>
      <c r="E31" s="112"/>
      <c r="F31" s="112"/>
      <c r="G31" s="112"/>
      <c r="H31" s="140" t="s">
        <v>128</v>
      </c>
      <c r="I31" s="112" t="s">
        <v>120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203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/>
      <c r="E34" s="116" t="str">
        <f>F7</f>
        <v>RRHS Ct. 14</v>
      </c>
      <c r="F34" s="115"/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204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 t="s">
        <v>103</v>
      </c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14</v>
      </c>
      <c r="E37" s="131" t="s">
        <v>205</v>
      </c>
      <c r="F37" s="127" t="str">
        <f>E40</f>
        <v>RRHS Ct. 14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206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14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207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14</v>
      </c>
      <c r="D42" s="111"/>
      <c r="E42" s="227"/>
      <c r="F42" s="111"/>
      <c r="G42" s="145" t="str">
        <f>E47</f>
        <v>RRHS Ct. 14</v>
      </c>
      <c r="H42" s="144"/>
      <c r="I42" s="114"/>
    </row>
    <row r="43" spans="1:9" s="16" customFormat="1" ht="30" customHeight="1" x14ac:dyDescent="0.15">
      <c r="A43" s="112"/>
      <c r="B43" s="112"/>
      <c r="C43" s="133" t="s">
        <v>208</v>
      </c>
      <c r="D43" s="111"/>
      <c r="E43" s="131" t="s">
        <v>209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160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14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194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42"/>
  <sheetViews>
    <sheetView workbookViewId="0">
      <selection activeCell="F52" sqref="F52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ARVC 12R1 Adidas</v>
      </c>
      <c r="C12" s="273"/>
      <c r="D12" s="261" t="str">
        <f>A16</f>
        <v>SEVC Crush</v>
      </c>
      <c r="E12" s="262"/>
      <c r="F12" s="261" t="str">
        <f>A19</f>
        <v>ARVC RA 12 White</v>
      </c>
      <c r="G12" s="262"/>
      <c r="H12" s="283" t="str">
        <f>A22</f>
        <v>ARVC RA 11 Red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13</v>
      </c>
      <c r="B13" s="267"/>
      <c r="C13" s="268"/>
      <c r="D13" s="21"/>
      <c r="E13" s="21"/>
      <c r="F13" s="21"/>
      <c r="G13" s="21"/>
      <c r="H13" s="21"/>
      <c r="I13" s="21"/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/>
      <c r="G14" s="21"/>
      <c r="H14" s="21"/>
      <c r="I14" s="21"/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171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/>
      <c r="G16" s="21"/>
      <c r="H16" s="21"/>
      <c r="I16" s="21"/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/>
      <c r="G17" s="21"/>
      <c r="H17" s="21"/>
      <c r="I17" s="21"/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70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4">
        <v>3</v>
      </c>
      <c r="K19" s="275"/>
      <c r="L19" s="276"/>
    </row>
    <row r="20" spans="1:12" s="22" customFormat="1" ht="24" customHeight="1" x14ac:dyDescent="0.2">
      <c r="A20" s="265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172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ARVC 12R1 Adidas</v>
      </c>
      <c r="B28" s="255"/>
      <c r="C28" s="256"/>
      <c r="D28" s="255"/>
      <c r="E28" s="256"/>
      <c r="F28" s="255"/>
      <c r="G28" s="256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SEVC Crush</v>
      </c>
      <c r="B29" s="255"/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12 White</v>
      </c>
      <c r="B30" s="255"/>
      <c r="C30" s="256"/>
      <c r="D30" s="255"/>
      <c r="E30" s="256"/>
      <c r="F30" s="255"/>
      <c r="G30" s="256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11 Red</v>
      </c>
      <c r="B31" s="255"/>
      <c r="C31" s="256"/>
      <c r="D31" s="255"/>
      <c r="E31" s="256"/>
      <c r="F31" s="255"/>
      <c r="G31" s="256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59">
        <f>SUM(B28:C31)</f>
        <v>0</v>
      </c>
      <c r="C32" s="259"/>
      <c r="D32" s="259">
        <f>SUM(D28:E31)</f>
        <v>0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ARVC 12R1 Adidas</v>
      </c>
      <c r="C35" s="262"/>
      <c r="D35" s="261" t="str">
        <f>A30</f>
        <v>ARVC RA 12 White</v>
      </c>
      <c r="E35" s="262"/>
      <c r="F35" s="263" t="str">
        <f>A16</f>
        <v>SEVC Crush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SEVC Crush</v>
      </c>
      <c r="C36" s="262"/>
      <c r="D36" s="261" t="str">
        <f>A22</f>
        <v>ARVC RA 11 Red</v>
      </c>
      <c r="E36" s="262"/>
      <c r="F36" s="263" t="str">
        <f>A13</f>
        <v>ARVC 12R1 Adidas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ARVC 12R1 Adidas</v>
      </c>
      <c r="C37" s="262"/>
      <c r="D37" s="261" t="str">
        <f>A31</f>
        <v>ARVC RA 11 Red</v>
      </c>
      <c r="E37" s="262"/>
      <c r="F37" s="263" t="str">
        <f>A30</f>
        <v>ARVC RA 12 White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SEVC Crush</v>
      </c>
      <c r="C38" s="262"/>
      <c r="D38" s="261" t="str">
        <f>A30</f>
        <v>ARVC RA 12 White</v>
      </c>
      <c r="E38" s="262"/>
      <c r="F38" s="263" t="str">
        <f>A28</f>
        <v>ARVC 12R1 Adidas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12 White</v>
      </c>
      <c r="C39" s="262"/>
      <c r="D39" s="261" t="str">
        <f>A31</f>
        <v>ARVC RA 11 Red</v>
      </c>
      <c r="E39" s="262"/>
      <c r="F39" s="263" t="str">
        <f>A16</f>
        <v>SEVC Crush</v>
      </c>
      <c r="G39" s="263"/>
    </row>
    <row r="40" spans="1:12" x14ac:dyDescent="0.2">
      <c r="A40" s="198" t="s">
        <v>44</v>
      </c>
      <c r="B40" s="261" t="str">
        <f>A13</f>
        <v>ARVC 12R1 Adidas</v>
      </c>
      <c r="C40" s="262"/>
      <c r="D40" s="261" t="str">
        <f>A29</f>
        <v>SEVC Crush</v>
      </c>
      <c r="E40" s="262"/>
      <c r="F40" s="263" t="str">
        <f>A22</f>
        <v>ARVC RA 11 Red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2"/>
  <sheetViews>
    <sheetView workbookViewId="0">
      <selection sqref="A1:L4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SF Storm 12 Hurricane</v>
      </c>
      <c r="C12" s="273"/>
      <c r="D12" s="261" t="str">
        <f>A16</f>
        <v>NNM Fusion 12U</v>
      </c>
      <c r="E12" s="262"/>
      <c r="F12" s="261" t="str">
        <f>A19</f>
        <v>ARVC RA 12 Red</v>
      </c>
      <c r="G12" s="262"/>
      <c r="H12" s="283" t="str">
        <f>A22</f>
        <v>ARVC RA 11 Black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169</v>
      </c>
      <c r="B13" s="267"/>
      <c r="C13" s="268"/>
      <c r="D13" s="21"/>
      <c r="E13" s="21"/>
      <c r="F13" s="21"/>
      <c r="G13" s="21"/>
      <c r="H13" s="21"/>
      <c r="I13" s="21"/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/>
      <c r="G14" s="21"/>
      <c r="H14" s="21"/>
      <c r="I14" s="21"/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185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/>
      <c r="G16" s="21"/>
      <c r="H16" s="21"/>
      <c r="I16" s="21"/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/>
      <c r="G17" s="21"/>
      <c r="H17" s="21"/>
      <c r="I17" s="21"/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69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4">
        <v>3</v>
      </c>
      <c r="K19" s="275"/>
      <c r="L19" s="276"/>
    </row>
    <row r="20" spans="1:12" s="22" customFormat="1" ht="24" customHeight="1" x14ac:dyDescent="0.2">
      <c r="A20" s="265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173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12 Hurricane</v>
      </c>
      <c r="B28" s="255"/>
      <c r="C28" s="256"/>
      <c r="D28" s="255"/>
      <c r="E28" s="256"/>
      <c r="F28" s="255"/>
      <c r="G28" s="256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NNM Fusion 12U</v>
      </c>
      <c r="B29" s="255"/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12 Red</v>
      </c>
      <c r="B30" s="255"/>
      <c r="C30" s="256"/>
      <c r="D30" s="255"/>
      <c r="E30" s="256"/>
      <c r="F30" s="255"/>
      <c r="G30" s="256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11 Black</v>
      </c>
      <c r="B31" s="255"/>
      <c r="C31" s="256"/>
      <c r="D31" s="255"/>
      <c r="E31" s="256"/>
      <c r="F31" s="255"/>
      <c r="G31" s="256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59">
        <f>SUM(B28:C31)</f>
        <v>0</v>
      </c>
      <c r="C32" s="259"/>
      <c r="D32" s="259">
        <f>SUM(D28:E31)</f>
        <v>0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SF Storm 12 Hurricane</v>
      </c>
      <c r="C35" s="262"/>
      <c r="D35" s="261" t="str">
        <f>A30</f>
        <v>ARVC RA 12 Red</v>
      </c>
      <c r="E35" s="262"/>
      <c r="F35" s="263" t="str">
        <f>A16</f>
        <v>NNM Fusion 12U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NNM Fusion 12U</v>
      </c>
      <c r="C36" s="262"/>
      <c r="D36" s="261" t="str">
        <f>A22</f>
        <v>ARVC RA 11 Black</v>
      </c>
      <c r="E36" s="262"/>
      <c r="F36" s="263" t="str">
        <f>A13</f>
        <v>SF Storm 12 Hurricane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SF Storm 12 Hurricane</v>
      </c>
      <c r="C37" s="262"/>
      <c r="D37" s="261" t="str">
        <f>A31</f>
        <v>ARVC RA 11 Black</v>
      </c>
      <c r="E37" s="262"/>
      <c r="F37" s="263" t="str">
        <f>A30</f>
        <v>ARVC RA 12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NNM Fusion 12U</v>
      </c>
      <c r="C38" s="262"/>
      <c r="D38" s="261" t="str">
        <f>A30</f>
        <v>ARVC RA 12 Red</v>
      </c>
      <c r="E38" s="262"/>
      <c r="F38" s="263" t="str">
        <f>A28</f>
        <v>SF Storm 12 Hurricane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12 Red</v>
      </c>
      <c r="C39" s="262"/>
      <c r="D39" s="261" t="str">
        <f>A31</f>
        <v>ARVC RA 11 Black</v>
      </c>
      <c r="E39" s="262"/>
      <c r="F39" s="263" t="str">
        <f>A16</f>
        <v>NNM Fusion 12U</v>
      </c>
      <c r="G39" s="263"/>
    </row>
    <row r="40" spans="1:12" x14ac:dyDescent="0.2">
      <c r="A40" s="198" t="s">
        <v>44</v>
      </c>
      <c r="B40" s="261" t="str">
        <f>A13</f>
        <v>SF Storm 12 Hurricane</v>
      </c>
      <c r="C40" s="262"/>
      <c r="D40" s="261" t="str">
        <f>A29</f>
        <v>NNM Fusion 12U</v>
      </c>
      <c r="E40" s="262"/>
      <c r="F40" s="263" t="str">
        <f>A22</f>
        <v>ARVC RA 11 Black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42"/>
  <sheetViews>
    <sheetView workbookViewId="0">
      <selection activeCell="H54" sqref="H5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Warriors 12</v>
      </c>
      <c r="C12" s="273"/>
      <c r="D12" s="261" t="str">
        <f>A16</f>
        <v>ARVC RA 12 Balck</v>
      </c>
      <c r="E12" s="262"/>
      <c r="F12" s="261" t="str">
        <f>A19</f>
        <v>ARVC 11N1 Adidas</v>
      </c>
      <c r="G12" s="262"/>
      <c r="H12" s="283" t="str">
        <f>A22</f>
        <v>NEVBC 12 Purple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170</v>
      </c>
      <c r="B13" s="267"/>
      <c r="C13" s="268"/>
      <c r="D13" s="21"/>
      <c r="E13" s="21"/>
      <c r="F13" s="21"/>
      <c r="G13" s="21"/>
      <c r="H13" s="21"/>
      <c r="I13" s="21"/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/>
      <c r="G14" s="21"/>
      <c r="H14" s="21"/>
      <c r="I14" s="21"/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186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/>
      <c r="G16" s="21"/>
      <c r="H16" s="21"/>
      <c r="I16" s="21"/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/>
      <c r="G17" s="21"/>
      <c r="H17" s="21"/>
      <c r="I17" s="21"/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57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4">
        <v>3</v>
      </c>
      <c r="K19" s="275"/>
      <c r="L19" s="276"/>
    </row>
    <row r="20" spans="1:12" s="22" customFormat="1" ht="24" customHeight="1" x14ac:dyDescent="0.2">
      <c r="A20" s="265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119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12</v>
      </c>
      <c r="B28" s="255"/>
      <c r="C28" s="256"/>
      <c r="D28" s="255"/>
      <c r="E28" s="256"/>
      <c r="F28" s="255"/>
      <c r="G28" s="256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ARVC RA 12 Balck</v>
      </c>
      <c r="B29" s="255"/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11N1 Adidas</v>
      </c>
      <c r="B30" s="255"/>
      <c r="C30" s="256"/>
      <c r="D30" s="255"/>
      <c r="E30" s="256"/>
      <c r="F30" s="255"/>
      <c r="G30" s="256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NEVBC 12 Purple</v>
      </c>
      <c r="B31" s="255"/>
      <c r="C31" s="256"/>
      <c r="D31" s="255"/>
      <c r="E31" s="256"/>
      <c r="F31" s="255"/>
      <c r="G31" s="256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59">
        <f>SUM(B28:C31)</f>
        <v>0</v>
      </c>
      <c r="C32" s="259"/>
      <c r="D32" s="259">
        <f>SUM(D28:E31)</f>
        <v>0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Warriors 12</v>
      </c>
      <c r="C35" s="262"/>
      <c r="D35" s="261" t="str">
        <f>A30</f>
        <v>ARVC 11N1 Adidas</v>
      </c>
      <c r="E35" s="262"/>
      <c r="F35" s="263" t="str">
        <f>A16</f>
        <v>ARVC RA 12 Balck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RA 12 Balck</v>
      </c>
      <c r="C36" s="262"/>
      <c r="D36" s="261" t="str">
        <f>A22</f>
        <v>NEVBC 12 Purple</v>
      </c>
      <c r="E36" s="262"/>
      <c r="F36" s="263" t="str">
        <f>A13</f>
        <v>Warriors 12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Warriors 12</v>
      </c>
      <c r="C37" s="262"/>
      <c r="D37" s="261" t="str">
        <f>A31</f>
        <v>NEVBC 12 Purple</v>
      </c>
      <c r="E37" s="262"/>
      <c r="F37" s="263" t="str">
        <f>A30</f>
        <v>ARVC 11N1 Adidas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RA 12 Balck</v>
      </c>
      <c r="C38" s="262"/>
      <c r="D38" s="261" t="str">
        <f>A30</f>
        <v>ARVC 11N1 Adidas</v>
      </c>
      <c r="E38" s="262"/>
      <c r="F38" s="263" t="str">
        <f>A28</f>
        <v>Warriors 12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11N1 Adidas</v>
      </c>
      <c r="C39" s="262"/>
      <c r="D39" s="261" t="str">
        <f>A31</f>
        <v>NEVBC 12 Purple</v>
      </c>
      <c r="E39" s="262"/>
      <c r="F39" s="263" t="str">
        <f>A16</f>
        <v>ARVC RA 12 Balck</v>
      </c>
      <c r="G39" s="263"/>
    </row>
    <row r="40" spans="1:12" x14ac:dyDescent="0.2">
      <c r="A40" s="198" t="s">
        <v>44</v>
      </c>
      <c r="B40" s="261" t="str">
        <f>A13</f>
        <v>Warriors 12</v>
      </c>
      <c r="C40" s="262"/>
      <c r="D40" s="261" t="str">
        <f>A29</f>
        <v>ARVC RA 12 Balck</v>
      </c>
      <c r="E40" s="262"/>
      <c r="F40" s="263" t="str">
        <f>A22</f>
        <v>NEVBC 12 Purple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H98"/>
  <sheetViews>
    <sheetView topLeftCell="B1" workbookViewId="0">
      <selection sqref="A1:H35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233" t="s">
        <v>106</v>
      </c>
      <c r="E7" s="234" t="s">
        <v>50</v>
      </c>
      <c r="F7" s="235" t="s">
        <v>106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190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246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ARVC Ct. 1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247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ARVC Ct. 1</v>
      </c>
      <c r="E18" s="62" t="s">
        <v>191</v>
      </c>
      <c r="F18" s="58"/>
      <c r="G18" s="58" t="s">
        <v>248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233</v>
      </c>
      <c r="F19" s="58"/>
      <c r="G19" s="94" t="str">
        <f>F24</f>
        <v>ARVC Ct. 1</v>
      </c>
      <c r="H19" s="195"/>
    </row>
    <row r="20" spans="1:8" s="57" customFormat="1" ht="36" customHeight="1" x14ac:dyDescent="0.2">
      <c r="B20" s="58"/>
      <c r="C20" s="91"/>
      <c r="D20" s="95"/>
      <c r="E20" s="86" t="s">
        <v>242</v>
      </c>
      <c r="F20" s="58"/>
      <c r="G20" s="74" t="s">
        <v>56</v>
      </c>
      <c r="H20" s="96" t="s">
        <v>72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ARVC Ct. 1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249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ARVC Ct. 1</v>
      </c>
      <c r="D23" s="58"/>
      <c r="E23" s="92"/>
      <c r="F23" s="101" t="s">
        <v>243</v>
      </c>
      <c r="G23" s="58"/>
      <c r="H23" s="91"/>
    </row>
    <row r="24" spans="1:8" s="57" customFormat="1" ht="36" customHeight="1" thickBot="1" x14ac:dyDescent="0.25">
      <c r="A24" s="64"/>
      <c r="B24" s="63" t="s">
        <v>74</v>
      </c>
      <c r="C24" s="95" t="s">
        <v>133</v>
      </c>
      <c r="D24" s="58"/>
      <c r="E24" s="106" t="s">
        <v>193</v>
      </c>
      <c r="F24" s="102" t="str">
        <f>D7</f>
        <v>ARVC Ct. 1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60" t="s">
        <v>195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ARVC Ct. 1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250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230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rintOptions horizontalCentered="1" verticalCentered="1"/>
  <pageMargins left="0" right="0" top="0.2" bottom="0.2" header="0.3" footer="0.3"/>
  <pageSetup scale="64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H98"/>
  <sheetViews>
    <sheetView topLeftCell="B1" workbookViewId="0">
      <selection activeCell="P21" sqref="P21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93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33" t="s">
        <v>107</v>
      </c>
      <c r="E7" s="234" t="s">
        <v>50</v>
      </c>
      <c r="F7" s="235" t="s">
        <v>107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192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246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ARVC Ct. 2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247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ARVC Ct. 2</v>
      </c>
      <c r="E18" s="62" t="s">
        <v>196</v>
      </c>
      <c r="F18" s="58"/>
      <c r="G18" s="58" t="s">
        <v>248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203</v>
      </c>
      <c r="F19" s="58"/>
      <c r="G19" s="94" t="str">
        <f>F24</f>
        <v>ARVC Ct. 2</v>
      </c>
      <c r="H19" s="195"/>
    </row>
    <row r="20" spans="1:8" s="57" customFormat="1" ht="36" customHeight="1" x14ac:dyDescent="0.2">
      <c r="B20" s="58"/>
      <c r="C20" s="91"/>
      <c r="D20" s="95"/>
      <c r="E20" s="86" t="s">
        <v>242</v>
      </c>
      <c r="F20" s="58"/>
      <c r="G20" s="74" t="s">
        <v>56</v>
      </c>
      <c r="H20" s="96" t="s">
        <v>223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ARVC Ct. 2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249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ARVC Ct. 2</v>
      </c>
      <c r="D23" s="58"/>
      <c r="E23" s="92"/>
      <c r="F23" s="101" t="s">
        <v>243</v>
      </c>
      <c r="G23" s="58"/>
      <c r="H23" s="91"/>
    </row>
    <row r="24" spans="1:8" s="57" customFormat="1" ht="36" customHeight="1" thickBot="1" x14ac:dyDescent="0.25">
      <c r="A24" s="64"/>
      <c r="B24" s="63" t="s">
        <v>224</v>
      </c>
      <c r="C24" s="95" t="s">
        <v>133</v>
      </c>
      <c r="D24" s="58"/>
      <c r="E24" s="106" t="s">
        <v>241</v>
      </c>
      <c r="F24" s="102" t="str">
        <f>D7</f>
        <v>ARVC Ct. 2</v>
      </c>
      <c r="G24" s="61"/>
      <c r="H24" s="91"/>
    </row>
    <row r="25" spans="1:8" s="57" customFormat="1" ht="36" customHeight="1" thickBot="1" x14ac:dyDescent="0.25">
      <c r="B25" s="63" t="s">
        <v>225</v>
      </c>
      <c r="C25" s="103"/>
      <c r="D25" s="58"/>
      <c r="E25" s="60" t="s">
        <v>194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ARVC Ct. 2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245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200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42"/>
  <sheetViews>
    <sheetView topLeftCell="A2" workbookViewId="0">
      <selection activeCell="L26" sqref="L26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187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SF Storm 11 Lightning</v>
      </c>
      <c r="C12" s="273"/>
      <c r="D12" s="261" t="str">
        <f>A16</f>
        <v>ARVC RA 10 Black</v>
      </c>
      <c r="E12" s="262"/>
      <c r="F12" s="261" t="str">
        <f>A19</f>
        <v>ARVC RA 10 Red</v>
      </c>
      <c r="G12" s="262"/>
      <c r="H12" s="283" t="str">
        <f>A22</f>
        <v>ARVC RA 10 White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105</v>
      </c>
      <c r="B13" s="267"/>
      <c r="C13" s="268"/>
      <c r="D13" s="21">
        <v>13</v>
      </c>
      <c r="E13" s="21">
        <v>25</v>
      </c>
      <c r="F13" s="21">
        <v>25</v>
      </c>
      <c r="G13" s="21">
        <v>14</v>
      </c>
      <c r="H13" s="21">
        <v>25</v>
      </c>
      <c r="I13" s="21">
        <v>18</v>
      </c>
      <c r="J13" s="264">
        <v>1</v>
      </c>
      <c r="K13" s="275">
        <v>2</v>
      </c>
      <c r="L13" s="276"/>
    </row>
    <row r="14" spans="1:12" s="22" customFormat="1" ht="24" customHeight="1" x14ac:dyDescent="0.2">
      <c r="A14" s="265"/>
      <c r="B14" s="269"/>
      <c r="C14" s="270"/>
      <c r="D14" s="21">
        <v>8</v>
      </c>
      <c r="E14" s="21">
        <v>25</v>
      </c>
      <c r="F14" s="21">
        <v>25</v>
      </c>
      <c r="G14" s="21">
        <v>13</v>
      </c>
      <c r="H14" s="21">
        <v>25</v>
      </c>
      <c r="I14" s="21">
        <v>13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174</v>
      </c>
      <c r="B16" s="23">
        <f>IF(E13&gt;0,E13," ")</f>
        <v>25</v>
      </c>
      <c r="C16" s="23">
        <f>IF(D13&gt;0,D13," ")</f>
        <v>13</v>
      </c>
      <c r="D16" s="267"/>
      <c r="E16" s="268"/>
      <c r="F16" s="21">
        <v>25</v>
      </c>
      <c r="G16" s="21">
        <v>5</v>
      </c>
      <c r="H16" s="21">
        <v>25</v>
      </c>
      <c r="I16" s="21">
        <v>9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8</v>
      </c>
      <c r="D17" s="269"/>
      <c r="E17" s="270"/>
      <c r="F17" s="21">
        <v>25</v>
      </c>
      <c r="G17" s="21">
        <v>19</v>
      </c>
      <c r="H17" s="21">
        <v>25</v>
      </c>
      <c r="I17" s="21">
        <v>17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175</v>
      </c>
      <c r="B19" s="23">
        <f>IF(G13&gt;0,G13," ")</f>
        <v>14</v>
      </c>
      <c r="C19" s="23">
        <f>IF(F13&gt;0,F13," ")</f>
        <v>25</v>
      </c>
      <c r="D19" s="23">
        <f>IF(G16&gt;0,G16," ")</f>
        <v>5</v>
      </c>
      <c r="E19" s="23">
        <f>IF(F16&gt;0,F16," ")</f>
        <v>25</v>
      </c>
      <c r="F19" s="30"/>
      <c r="G19" s="30"/>
      <c r="H19" s="21">
        <v>15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13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30"/>
      <c r="G20" s="30"/>
      <c r="H20" s="21">
        <v>21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176</v>
      </c>
      <c r="B22" s="23">
        <f>IF(I13&gt;0,I13," ")</f>
        <v>18</v>
      </c>
      <c r="C22" s="23">
        <f>IF(H13&gt;0,H13," ")</f>
        <v>25</v>
      </c>
      <c r="D22" s="23">
        <f>IF(I16&gt;0,I16," ")</f>
        <v>9</v>
      </c>
      <c r="E22" s="23">
        <f>IF(H16&gt;0,H16," ")</f>
        <v>25</v>
      </c>
      <c r="F22" s="23">
        <f>IF(I19&gt;0,I19," ")</f>
        <v>25</v>
      </c>
      <c r="G22" s="23">
        <f>IF(H19&gt;0,H19," ")</f>
        <v>15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13</v>
      </c>
      <c r="C23" s="23">
        <f>IF(H14&gt;0,H14," ")</f>
        <v>25</v>
      </c>
      <c r="D23" s="23">
        <f>IF(I17&gt;0,I17," ")</f>
        <v>17</v>
      </c>
      <c r="E23" s="23">
        <f>IF(H17&gt;0,H17," ")</f>
        <v>25</v>
      </c>
      <c r="F23" s="23">
        <f>IF(I20&gt;0,I20," ")</f>
        <v>25</v>
      </c>
      <c r="G23" s="23">
        <f>IF(H20&gt;0,H20," ")</f>
        <v>21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11 Lightning</v>
      </c>
      <c r="B28" s="255">
        <v>4</v>
      </c>
      <c r="C28" s="256"/>
      <c r="D28" s="255">
        <v>2</v>
      </c>
      <c r="E28" s="256"/>
      <c r="F28" s="255"/>
      <c r="G28" s="256"/>
      <c r="H28" s="25"/>
      <c r="I28" s="42">
        <f>D13+D14+D15+F13+F14+F15+H13+H14+H15</f>
        <v>121</v>
      </c>
      <c r="J28" s="42">
        <f>E13+E14+E15+G13+G14+G15+I13+I14+I15</f>
        <v>108</v>
      </c>
      <c r="K28" s="42">
        <f>I28-J28</f>
        <v>13</v>
      </c>
    </row>
    <row r="29" spans="1:12" ht="24" customHeight="1" x14ac:dyDescent="0.2">
      <c r="A29" s="10" t="str">
        <f>A16</f>
        <v>ARVC RA 10 Black</v>
      </c>
      <c r="B29" s="255">
        <v>6</v>
      </c>
      <c r="C29" s="256"/>
      <c r="D29" s="255"/>
      <c r="E29" s="256"/>
      <c r="F29" s="255"/>
      <c r="G29" s="256"/>
      <c r="H29" s="25"/>
      <c r="I29" s="42">
        <f>B16+B17+B18+F16+F17+F18+H16+H17+H18</f>
        <v>150</v>
      </c>
      <c r="J29" s="42">
        <f>C16+C17+C18+G16+G17+G18+I16+I17+I18</f>
        <v>71</v>
      </c>
      <c r="K29" s="42">
        <f>I29-J29</f>
        <v>79</v>
      </c>
    </row>
    <row r="30" spans="1:12" ht="24" customHeight="1" x14ac:dyDescent="0.2">
      <c r="A30" s="10" t="str">
        <f>A19</f>
        <v>ARVC RA 10 Red</v>
      </c>
      <c r="B30" s="255"/>
      <c r="C30" s="256"/>
      <c r="D30" s="255">
        <v>6</v>
      </c>
      <c r="E30" s="256"/>
      <c r="F30" s="255"/>
      <c r="G30" s="256"/>
      <c r="H30" s="25"/>
      <c r="I30" s="42">
        <f>B19+B20+B21+D19+D20+D21+H19+H20+H21</f>
        <v>87</v>
      </c>
      <c r="J30" s="42">
        <f>C19+C20+C21+E19+E20+E21+I19+I20+I21</f>
        <v>150</v>
      </c>
      <c r="K30" s="42">
        <f>I30-J30</f>
        <v>-63</v>
      </c>
    </row>
    <row r="31" spans="1:12" ht="24" customHeight="1" x14ac:dyDescent="0.2">
      <c r="A31" s="10" t="str">
        <f>A22</f>
        <v>ARVC RA 10 White</v>
      </c>
      <c r="B31" s="255">
        <v>2</v>
      </c>
      <c r="C31" s="256"/>
      <c r="D31" s="255">
        <v>4</v>
      </c>
      <c r="E31" s="256"/>
      <c r="F31" s="255"/>
      <c r="G31" s="256"/>
      <c r="H31" s="25"/>
      <c r="I31" s="42">
        <f>B22+B23+B24+D22+D23+D24+F22+F23+F24</f>
        <v>107</v>
      </c>
      <c r="J31" s="42">
        <f>C22+C23+C24+E22+E23+E24+G22+G23+G24</f>
        <v>136</v>
      </c>
      <c r="K31" s="42">
        <f>I31-J31</f>
        <v>-29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465</v>
      </c>
      <c r="J32" s="27">
        <f>SUM(J28:J31)</f>
        <v>465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SF Storm 11 Lightning</v>
      </c>
      <c r="C35" s="262"/>
      <c r="D35" s="261" t="str">
        <f>A30</f>
        <v>ARVC RA 10 Red</v>
      </c>
      <c r="E35" s="262"/>
      <c r="F35" s="263" t="str">
        <f>A16</f>
        <v>ARVC RA 10 Black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RA 10 Black</v>
      </c>
      <c r="C36" s="262"/>
      <c r="D36" s="261" t="str">
        <f>A22</f>
        <v>ARVC RA 10 White</v>
      </c>
      <c r="E36" s="262"/>
      <c r="F36" s="263" t="str">
        <f>A13</f>
        <v>SF Storm 11 Lightning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SF Storm 11 Lightning</v>
      </c>
      <c r="C37" s="262"/>
      <c r="D37" s="261" t="str">
        <f>A31</f>
        <v>ARVC RA 10 White</v>
      </c>
      <c r="E37" s="262"/>
      <c r="F37" s="263" t="str">
        <f>A30</f>
        <v>ARVC RA 10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RA 10 Black</v>
      </c>
      <c r="C38" s="262"/>
      <c r="D38" s="261" t="str">
        <f>A30</f>
        <v>ARVC RA 10 Red</v>
      </c>
      <c r="E38" s="262"/>
      <c r="F38" s="263" t="str">
        <f>A28</f>
        <v>SF Storm 11 Lightning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10 Red</v>
      </c>
      <c r="C39" s="262"/>
      <c r="D39" s="261" t="str">
        <f>A31</f>
        <v>ARVC RA 10 White</v>
      </c>
      <c r="E39" s="262"/>
      <c r="F39" s="263" t="str">
        <f>A16</f>
        <v>ARVC RA 10 Black</v>
      </c>
      <c r="G39" s="263"/>
    </row>
    <row r="40" spans="1:12" x14ac:dyDescent="0.2">
      <c r="A40" s="198" t="s">
        <v>44</v>
      </c>
      <c r="B40" s="261" t="str">
        <f>A13</f>
        <v>SF Storm 11 Lightning</v>
      </c>
      <c r="C40" s="262"/>
      <c r="D40" s="261" t="str">
        <f>A29</f>
        <v>ARVC RA 10 Black</v>
      </c>
      <c r="E40" s="262"/>
      <c r="F40" s="263" t="str">
        <f>A22</f>
        <v>ARVC RA 10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H101"/>
  <sheetViews>
    <sheetView topLeftCell="D1" workbookViewId="0">
      <selection activeCell="D13" sqref="D13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138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211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193" t="s">
        <v>108</v>
      </c>
      <c r="E7" s="222" t="s">
        <v>50</v>
      </c>
      <c r="F7" s="193" t="s">
        <v>108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266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242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D7</f>
        <v>ARVC Ct. 3</v>
      </c>
      <c r="F15" s="88"/>
      <c r="G15" s="58"/>
      <c r="H15" s="58"/>
    </row>
    <row r="16" spans="1:8" s="57" customFormat="1" ht="36" customHeight="1" x14ac:dyDescent="0.2">
      <c r="B16" s="58"/>
      <c r="C16" s="58"/>
      <c r="D16" s="89"/>
      <c r="E16" s="90" t="s">
        <v>53</v>
      </c>
      <c r="F16" s="100"/>
      <c r="G16" s="58"/>
      <c r="H16" s="58"/>
    </row>
    <row r="17" spans="1:8" s="57" customFormat="1" ht="36" customHeight="1" thickBot="1" x14ac:dyDescent="0.25">
      <c r="B17" s="58"/>
      <c r="C17" s="58"/>
      <c r="D17" s="91" t="s">
        <v>243</v>
      </c>
      <c r="E17" s="92" t="s">
        <v>176</v>
      </c>
      <c r="F17" s="101" t="s">
        <v>244</v>
      </c>
      <c r="G17" s="229"/>
      <c r="H17" s="58"/>
    </row>
    <row r="18" spans="1:8" s="57" customFormat="1" ht="36" customHeight="1" thickBot="1" x14ac:dyDescent="0.25">
      <c r="B18" s="58"/>
      <c r="C18" s="105"/>
      <c r="D18" s="93" t="str">
        <f>E15</f>
        <v>ARVC Ct. 3</v>
      </c>
      <c r="E18" s="106" t="s">
        <v>241</v>
      </c>
      <c r="F18" s="102" t="str">
        <f>F7</f>
        <v>ARVC Ct. 3</v>
      </c>
      <c r="G18" s="97"/>
      <c r="H18" s="58"/>
    </row>
    <row r="19" spans="1:8" s="57" customFormat="1" ht="36" customHeight="1" thickBot="1" x14ac:dyDescent="0.25">
      <c r="B19" s="58"/>
      <c r="C19" s="58" t="s">
        <v>113</v>
      </c>
      <c r="D19" s="230" t="s">
        <v>51</v>
      </c>
      <c r="E19" s="60" t="s">
        <v>267</v>
      </c>
      <c r="F19" s="150" t="s">
        <v>54</v>
      </c>
      <c r="G19" s="231" t="s">
        <v>212</v>
      </c>
      <c r="H19" s="229"/>
    </row>
    <row r="20" spans="1:8" s="57" customFormat="1" ht="36" customHeight="1" x14ac:dyDescent="0.2">
      <c r="B20" s="58"/>
      <c r="C20" s="58"/>
      <c r="D20" s="95"/>
      <c r="E20" s="86" t="s">
        <v>71</v>
      </c>
      <c r="F20" s="101"/>
      <c r="G20" s="232" t="s">
        <v>73</v>
      </c>
      <c r="H20" s="63"/>
    </row>
    <row r="21" spans="1:8" s="57" customFormat="1" ht="36" customHeight="1" thickBot="1" x14ac:dyDescent="0.25">
      <c r="B21" s="58"/>
      <c r="C21" s="58"/>
      <c r="D21" s="97"/>
      <c r="E21" s="87" t="str">
        <f>E15</f>
        <v>ARVC Ct. 3</v>
      </c>
      <c r="F21" s="105"/>
      <c r="G21" s="58"/>
      <c r="H21" s="63"/>
    </row>
    <row r="22" spans="1:8" s="57" customFormat="1" ht="36" customHeight="1" x14ac:dyDescent="0.2">
      <c r="B22" s="58"/>
      <c r="C22" s="58"/>
      <c r="D22" s="58"/>
      <c r="E22" s="99" t="s">
        <v>245</v>
      </c>
      <c r="F22" s="72"/>
      <c r="G22" s="73"/>
      <c r="H22" s="58"/>
    </row>
    <row r="23" spans="1:8" s="57" customFormat="1" ht="36" customHeight="1" thickBot="1" x14ac:dyDescent="0.25">
      <c r="B23" s="58"/>
      <c r="C23" s="94"/>
      <c r="D23" s="58"/>
      <c r="E23" s="92" t="s">
        <v>105</v>
      </c>
      <c r="F23" s="58"/>
      <c r="G23" s="58"/>
      <c r="H23" s="58"/>
    </row>
    <row r="24" spans="1:8" s="57" customFormat="1" ht="36" customHeight="1" x14ac:dyDescent="0.2">
      <c r="A24" s="64"/>
      <c r="B24" s="63"/>
      <c r="C24" s="73"/>
      <c r="D24" s="58"/>
      <c r="E24" s="65" t="s">
        <v>193</v>
      </c>
      <c r="F24" s="94"/>
      <c r="G24" s="58"/>
      <c r="H24" s="58"/>
    </row>
    <row r="25" spans="1:8" s="57" customFormat="1" ht="36" customHeight="1" x14ac:dyDescent="0.2">
      <c r="B25" s="63"/>
      <c r="C25" s="229"/>
      <c r="D25" s="58"/>
      <c r="E25" s="59"/>
      <c r="F25" s="74"/>
      <c r="G25" s="58"/>
      <c r="H25" s="58"/>
    </row>
    <row r="26" spans="1:8" s="57" customFormat="1" ht="36" customHeight="1" x14ac:dyDescent="0.2">
      <c r="B26" s="229"/>
      <c r="C26" s="73"/>
      <c r="D26" s="58"/>
      <c r="E26" s="59"/>
      <c r="F26" s="74"/>
      <c r="G26" s="58"/>
      <c r="H26" s="58"/>
    </row>
    <row r="27" spans="1:8" s="57" customFormat="1" ht="36" customHeight="1" x14ac:dyDescent="0.2">
      <c r="B27" s="58"/>
      <c r="C27" s="58"/>
      <c r="D27" s="58"/>
      <c r="E27" s="192"/>
      <c r="F27" s="59"/>
      <c r="G27" s="58"/>
      <c r="H27" s="58"/>
    </row>
    <row r="28" spans="1:8" s="57" customFormat="1" ht="36" customHeight="1" x14ac:dyDescent="0.2">
      <c r="B28" s="58"/>
      <c r="C28" s="58"/>
      <c r="D28" s="58"/>
      <c r="E28" s="74"/>
      <c r="F28" s="59"/>
      <c r="G28" s="58"/>
      <c r="H28" s="58"/>
    </row>
    <row r="29" spans="1:8" s="57" customFormat="1" ht="36" customHeight="1" x14ac:dyDescent="0.2">
      <c r="B29" s="58"/>
      <c r="C29" s="58"/>
      <c r="D29" s="58"/>
      <c r="E29" s="74" t="s">
        <v>210</v>
      </c>
      <c r="F29" s="59"/>
      <c r="G29" s="58"/>
      <c r="H29" s="58"/>
    </row>
    <row r="30" spans="1:8" s="57" customFormat="1" ht="36" customHeight="1" x14ac:dyDescent="0.2">
      <c r="B30" s="58"/>
      <c r="C30" s="58"/>
      <c r="D30" s="94"/>
      <c r="E30" s="65"/>
      <c r="F30" s="59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s="57" customFormat="1" ht="36" customHeight="1" x14ac:dyDescent="0.2">
      <c r="B32" s="58"/>
      <c r="C32" s="58"/>
      <c r="D32" s="73"/>
      <c r="E32" s="58"/>
      <c r="F32" s="58"/>
      <c r="G32" s="58"/>
      <c r="H32" s="58"/>
    </row>
    <row r="33" spans="1:8" ht="24" customHeight="1" x14ac:dyDescent="0.15">
      <c r="B33" s="64"/>
      <c r="C33" s="64"/>
      <c r="D33" s="64"/>
      <c r="E33" s="66"/>
      <c r="F33" s="64"/>
      <c r="G33" s="64"/>
      <c r="H33" s="64"/>
    </row>
    <row r="34" spans="1:8" ht="24" customHeight="1" x14ac:dyDescent="0.15">
      <c r="B34" s="64"/>
      <c r="C34" s="64"/>
      <c r="D34" s="64"/>
      <c r="E34" s="66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7"/>
      <c r="C36" s="32" t="s">
        <v>47</v>
      </c>
      <c r="D36" s="64"/>
      <c r="E36" s="64"/>
      <c r="F36" s="64"/>
      <c r="G36" s="64"/>
      <c r="H36" s="64"/>
    </row>
    <row r="37" spans="1:8" ht="24" customHeight="1" x14ac:dyDescent="0.15">
      <c r="B37" s="107"/>
      <c r="C37" s="108" t="s">
        <v>112</v>
      </c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4" customHeight="1" x14ac:dyDescent="0.15">
      <c r="B40" s="64"/>
      <c r="C40" s="64"/>
      <c r="D40" s="64"/>
      <c r="E40" s="64"/>
      <c r="F40" s="64"/>
      <c r="G40" s="64"/>
      <c r="H40" s="64"/>
    </row>
    <row r="41" spans="1:8" ht="24" customHeight="1" x14ac:dyDescent="0.15">
      <c r="B41" s="64"/>
      <c r="C41" s="64"/>
      <c r="D41" s="64"/>
      <c r="E41" s="64"/>
      <c r="F41" s="64"/>
      <c r="G41" s="64"/>
      <c r="H41" s="64"/>
    </row>
    <row r="42" spans="1:8" ht="24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B44" s="64"/>
      <c r="C44" s="64"/>
      <c r="D44" s="64"/>
      <c r="E44" s="64"/>
      <c r="F44" s="64"/>
      <c r="G44" s="64"/>
      <c r="H44" s="64"/>
    </row>
    <row r="45" spans="1:8" ht="21" customHeight="1" x14ac:dyDescent="0.15">
      <c r="B45" s="64"/>
      <c r="C45" s="64"/>
      <c r="D45" s="64"/>
      <c r="E45" s="64"/>
      <c r="F45" s="64"/>
      <c r="G45" s="64"/>
      <c r="H45" s="64"/>
    </row>
    <row r="46" spans="1:8" ht="21" customHeight="1" x14ac:dyDescent="0.15">
      <c r="B46" s="64"/>
      <c r="C46" s="64"/>
      <c r="D46" s="64"/>
      <c r="E46" s="64"/>
      <c r="F46" s="64"/>
      <c r="G46" s="64"/>
      <c r="H46" s="64"/>
    </row>
    <row r="47" spans="1:8" ht="21" customHeight="1" x14ac:dyDescent="0.15">
      <c r="A47" s="66"/>
      <c r="B47" s="66"/>
      <c r="C47" s="66"/>
      <c r="D47" s="66"/>
      <c r="E47" s="66"/>
      <c r="F47" s="68"/>
      <c r="G47" s="68"/>
      <c r="H47" s="69"/>
    </row>
    <row r="48" spans="1:8" ht="21" customHeight="1" x14ac:dyDescent="0.15">
      <c r="A48" s="68"/>
      <c r="B48" s="64"/>
      <c r="C48" s="64"/>
      <c r="D48" s="64"/>
      <c r="E48" s="68"/>
      <c r="F48" s="68"/>
      <c r="G48" s="68"/>
      <c r="H48" s="68"/>
    </row>
    <row r="49" spans="1:8" ht="21" customHeight="1" x14ac:dyDescent="0.15">
      <c r="A49" s="68"/>
      <c r="B49" s="70"/>
      <c r="C49" s="68"/>
      <c r="D49" s="68"/>
      <c r="E49" s="68"/>
      <c r="F49" s="68"/>
      <c r="G49" s="68"/>
      <c r="H49" s="66"/>
    </row>
    <row r="50" spans="1:8" ht="21" customHeight="1" x14ac:dyDescent="0.15">
      <c r="A50" s="68"/>
      <c r="B50" s="70"/>
      <c r="C50" s="68"/>
      <c r="D50" s="68"/>
      <c r="E50" s="68"/>
      <c r="F50" s="68"/>
      <c r="G50" s="68"/>
      <c r="H50" s="66"/>
    </row>
    <row r="51" spans="1:8" ht="21" customHeight="1" x14ac:dyDescent="0.15">
      <c r="A51" s="68"/>
      <c r="B51" s="70"/>
      <c r="C51" s="68"/>
      <c r="D51" s="68"/>
      <c r="E51" s="68"/>
      <c r="F51" s="68"/>
      <c r="G51" s="68"/>
      <c r="H51" s="66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ht="21" customHeight="1" x14ac:dyDescent="0.15">
      <c r="A53" s="68"/>
      <c r="B53" s="68"/>
      <c r="C53" s="68"/>
      <c r="D53" s="68"/>
      <c r="E53" s="68"/>
      <c r="F53" s="68"/>
      <c r="G53" s="68"/>
      <c r="H53" s="68"/>
    </row>
    <row r="54" spans="1:8" ht="21" customHeight="1" x14ac:dyDescent="0.2">
      <c r="A54" s="70"/>
      <c r="B54" s="71"/>
      <c r="C54" s="68"/>
      <c r="D54" s="68"/>
      <c r="E54" s="68"/>
      <c r="F54" s="68"/>
      <c r="G54" s="68"/>
      <c r="H54" s="68"/>
    </row>
    <row r="55" spans="1:8" ht="21" customHeight="1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4"/>
      <c r="B57" s="64"/>
      <c r="C57" s="64"/>
      <c r="D57" s="64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59" spans="1:8" x14ac:dyDescent="0.15">
      <c r="A59" s="68"/>
      <c r="B59" s="68"/>
      <c r="C59" s="68"/>
      <c r="D59" s="68"/>
      <c r="E59" s="68"/>
      <c r="F59" s="68"/>
      <c r="G59" s="68"/>
      <c r="H59" s="68"/>
    </row>
    <row r="60" spans="1:8" x14ac:dyDescent="0.15">
      <c r="A60" s="68"/>
      <c r="B60" s="68"/>
      <c r="C60" s="68"/>
      <c r="D60" s="68"/>
      <c r="E60" s="68"/>
      <c r="F60" s="68"/>
      <c r="G60" s="68"/>
      <c r="H60" s="68"/>
    </row>
    <row r="61" spans="1:8" x14ac:dyDescent="0.15">
      <c r="A61" s="68"/>
      <c r="B61" s="68"/>
      <c r="C61" s="68"/>
      <c r="D61" s="68"/>
      <c r="E61" s="68"/>
      <c r="F61" s="68"/>
      <c r="G61" s="68"/>
      <c r="H61" s="68"/>
    </row>
    <row r="66" spans="2:3" x14ac:dyDescent="0.15">
      <c r="B66" s="64"/>
      <c r="C66" s="64"/>
    </row>
    <row r="75" spans="2:3" x14ac:dyDescent="0.15">
      <c r="C75" s="64"/>
    </row>
    <row r="84" spans="2:4" x14ac:dyDescent="0.15">
      <c r="B84" s="64"/>
      <c r="C84" s="64"/>
      <c r="D84" s="64"/>
    </row>
    <row r="92" spans="2:4" x14ac:dyDescent="0.15">
      <c r="B92" s="64"/>
      <c r="C92" s="64"/>
      <c r="D92" s="64"/>
    </row>
    <row r="101" spans="1:5" x14ac:dyDescent="0.15">
      <c r="A101" s="64"/>
      <c r="B101" s="64"/>
      <c r="C101" s="64"/>
      <c r="D101" s="64"/>
      <c r="E101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POOLS</vt:lpstr>
      <vt:lpstr>D2 PoolA</vt:lpstr>
      <vt:lpstr>D2 PoolB</vt:lpstr>
      <vt:lpstr>D2 PoolC</vt:lpstr>
      <vt:lpstr>D2 GOLD &amp; SILVER</vt:lpstr>
      <vt:lpstr>D2 BRONZ</vt:lpstr>
      <vt:lpstr>D3 PoolA</vt:lpstr>
      <vt:lpstr>D3 PoolB</vt:lpstr>
      <vt:lpstr>D3 PoolC</vt:lpstr>
      <vt:lpstr>D3 PoolD</vt:lpstr>
      <vt:lpstr>D3 GOLD &amp; SILVER</vt:lpstr>
      <vt:lpstr>D3 BRNZ &amp; CONSOL</vt:lpstr>
      <vt:lpstr>D4 PoolA</vt:lpstr>
      <vt:lpstr>D4 PoolB</vt:lpstr>
      <vt:lpstr>D4 PoolC</vt:lpstr>
      <vt:lpstr>D4 PoolD</vt:lpstr>
      <vt:lpstr>D4 PoolE</vt:lpstr>
      <vt:lpstr>D4 PoolF</vt:lpstr>
      <vt:lpstr>D4 GOLD &amp; SILVER</vt:lpstr>
      <vt:lpstr>D4 BRNZ &amp; CONSOL</vt:lpstr>
      <vt:lpstr>D5 PoolA</vt:lpstr>
      <vt:lpstr>D5 PoolB</vt:lpstr>
      <vt:lpstr>D5 PoolC</vt:lpstr>
      <vt:lpstr>D5 GOLD &amp; SILVER</vt:lpstr>
      <vt:lpstr>D5 BRONZ &amp; CONSOL</vt:lpstr>
      <vt:lpstr>D6 PoolA</vt:lpstr>
      <vt:lpstr>D6 GOLD</vt:lpstr>
      <vt:lpstr>'D2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Brett Tyler</cp:lastModifiedBy>
  <cp:lastPrinted>2020-01-30T20:27:03Z</cp:lastPrinted>
  <dcterms:created xsi:type="dcterms:W3CDTF">2017-01-18T00:01:49Z</dcterms:created>
  <dcterms:modified xsi:type="dcterms:W3CDTF">2020-02-01T20:34:42Z</dcterms:modified>
</cp:coreProperties>
</file>